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<sst xmlns="http://schemas.openxmlformats.org/spreadsheetml/2006/main" count="44" uniqueCount="44">
  <si>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r>
      <rPr>
        <b/>
        <sz val="16"/>
        <color theme="1"/>
        <rFont val="宋体"/>
        <charset val="134"/>
        <scheme val="minor"/>
      </rPr>
      <t xml:space="preserve">"正大杯"第十四届全国大学生市调大赛省赛、国赛名额及奖项设置表
</t>
    </r>
    <r>
      <rPr>
        <b/>
        <sz val="16"/>
        <color rgb="FFFF0000"/>
        <rFont val="宋体"/>
        <charset val="134"/>
        <scheme val="minor"/>
      </rPr>
      <t>（本科组）</t>
    </r>
  </si>
  <si>
    <t>序号</t>
  </si>
  <si>
    <t>赛区</t>
  </si>
  <si>
    <t>学校数</t>
  </si>
  <si>
    <t>网考通过人数</t>
  </si>
  <si>
    <t>省赛队数</t>
  </si>
  <si>
    <t>省一等奖</t>
  </si>
  <si>
    <t>省二等奖</t>
  </si>
  <si>
    <t>省三等奖</t>
  </si>
  <si>
    <t>国赛三等奖
推荐队数</t>
  </si>
  <si>
    <r>
      <rPr>
        <b/>
        <sz val="11"/>
        <color theme="1"/>
        <rFont val="宋体"/>
        <charset val="134"/>
        <scheme val="minor"/>
      </rPr>
      <t xml:space="preserve">国赛初赛队数
</t>
    </r>
    <r>
      <rPr>
        <b/>
        <sz val="11"/>
        <color rgb="FFFF0000"/>
        <rFont val="宋体"/>
        <charset val="134"/>
        <scheme val="minor"/>
      </rPr>
      <t>（不含直接
晋级队）</t>
    </r>
  </si>
  <si>
    <t>安徽</t>
  </si>
  <si>
    <t>北京</t>
  </si>
  <si>
    <t>福建</t>
  </si>
  <si>
    <t>广东</t>
  </si>
  <si>
    <t>广西</t>
  </si>
  <si>
    <t>贵州</t>
  </si>
  <si>
    <t>海南</t>
  </si>
  <si>
    <t>河北</t>
  </si>
  <si>
    <t>河南</t>
  </si>
  <si>
    <t>黑龙江</t>
  </si>
  <si>
    <t>湖北</t>
  </si>
  <si>
    <t>湖南</t>
  </si>
  <si>
    <t>吉林</t>
  </si>
  <si>
    <t>江苏</t>
  </si>
  <si>
    <t>江西</t>
  </si>
  <si>
    <t>辽宁</t>
  </si>
  <si>
    <t>内蒙古</t>
  </si>
  <si>
    <t>宁夏</t>
  </si>
  <si>
    <t>山东</t>
  </si>
  <si>
    <t>山西</t>
  </si>
  <si>
    <t>陕西</t>
  </si>
  <si>
    <t>上海</t>
  </si>
  <si>
    <t>四川</t>
  </si>
  <si>
    <t>天津</t>
  </si>
  <si>
    <t>新疆</t>
  </si>
  <si>
    <t>云南</t>
  </si>
  <si>
    <t>浙江</t>
  </si>
  <si>
    <t>重庆</t>
  </si>
  <si>
    <t>西北（甘肃、青海、西藏）</t>
  </si>
  <si>
    <r>
      <rPr>
        <sz val="11"/>
        <color theme="1"/>
        <rFont val="宋体"/>
        <charset val="134"/>
        <scheme val="minor"/>
      </rPr>
      <t>注1：省赛队数按网考通过人数计算，通过人数未超过 300 人的，按照“网考通过人数除以 20（四舍五入）”计算省赛队数，每个参赛校最多不超过 15 支团队；通过人数超过 300 人的，按照“（网考通过人数-300）/30+15（四舍五入）”计算省赛队数，每个参赛校最多不超过 30 支团队。</t>
    </r>
    <r>
      <rPr>
        <b/>
        <sz val="11"/>
        <color rgb="FFFF0000"/>
        <rFont val="宋体"/>
        <charset val="134"/>
        <scheme val="minor"/>
      </rPr>
      <t>表中各省队数已含省赛承办校另外增加的2支直接晋级队，但不含赛区企业命题晋级队。</t>
    </r>
  </si>
  <si>
    <r>
      <rPr>
        <sz val="11"/>
        <color theme="1"/>
        <rFont val="宋体"/>
        <charset val="134"/>
        <scheme val="minor"/>
      </rPr>
      <t>注2：表中以国赛初赛队数240支为基数，各赛区推荐国赛初赛队数按参赛学校数和网考通过人数占比计算。</t>
    </r>
    <r>
      <rPr>
        <b/>
        <sz val="11"/>
        <color rgb="FFFF0000"/>
        <rFont val="宋体"/>
        <charset val="134"/>
        <scheme val="minor"/>
      </rPr>
      <t>240支国赛初赛队中不含各赛区承办校1支直接晋级队和国赛承办校2支直接晋级队；不含企业命题赛晋级队数。</t>
    </r>
  </si>
  <si>
    <t>注3：推荐国赛三等奖数量是按（省赛队数-国赛初赛队数）*20%（四舍五入）计算。国赛三等奖可同时获省一等奖，不占省赛一等奖名额。</t>
  </si>
  <si>
    <t>注4：省赛一、二、三等奖分别按（省赛队数-国赛初赛队数-推荐国三奖队数）的30%、30%、40%计算。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</si>
</sst>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49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R10" sqref="R10"/>
    </sheetView>
  </sheetViews>
  <sheetFormatPr defaultColWidth="9" defaultRowHeight="13.5"/>
  <cols>
    <col min="1" max="1" width="5.375" style="1" customWidth="1"/>
    <col min="2" max="2" width="9" style="1" customWidth="1"/>
    <col min="3" max="3" width="8" style="1" customWidth="1"/>
    <col min="4" max="4" width="9.25" style="3" customWidth="1"/>
    <col min="5" max="8" width="9.125" style="1" customWidth="1"/>
    <col min="9" max="9" width="12.375" style="1" customWidth="1"/>
    <col min="10" max="10" width="13.625" style="2" customWidth="1"/>
    <col min="11" max="16384" width="9" style="1"/>
  </cols>
  <sheetData>
    <row r="1" s="1" customFormat="1" ht="46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9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8" t="s">
        <v>10</v>
      </c>
    </row>
    <row r="3" s="3" customFormat="1" spans="1:10">
      <c r="A3" s="9">
        <v>1</v>
      </c>
      <c r="B3" s="10" t="s">
        <v>11</v>
      </c>
      <c r="C3" s="10">
        <v>41</v>
      </c>
      <c r="D3" s="10">
        <v>11802</v>
      </c>
      <c r="E3" s="10">
        <v>535</v>
      </c>
      <c r="F3" s="11">
        <f>ROUND((E3-J3-I3)*0.3,0)</f>
        <v>125</v>
      </c>
      <c r="G3" s="11">
        <f>ROUND((E3-J3-I3)*0.3,0)</f>
        <v>125</v>
      </c>
      <c r="H3" s="11">
        <v>168</v>
      </c>
      <c r="I3" s="11">
        <f>ROUND((E3-J3)*0.2,0)</f>
        <v>105</v>
      </c>
      <c r="J3" s="10">
        <v>12</v>
      </c>
    </row>
    <row r="4" s="3" customFormat="1" spans="1:10">
      <c r="A4" s="9">
        <v>2</v>
      </c>
      <c r="B4" s="10" t="s">
        <v>12</v>
      </c>
      <c r="C4" s="10">
        <v>35</v>
      </c>
      <c r="D4" s="10">
        <v>8497</v>
      </c>
      <c r="E4" s="10">
        <v>366</v>
      </c>
      <c r="F4" s="11">
        <f t="shared" ref="F4:F31" si="0">ROUND((E4-J4-I4)*0.3,0)</f>
        <v>86</v>
      </c>
      <c r="G4" s="11">
        <f t="shared" ref="G4:G31" si="1">ROUND((E4-J4-I4)*0.3,0)</f>
        <v>86</v>
      </c>
      <c r="H4" s="11">
        <v>113</v>
      </c>
      <c r="I4" s="11">
        <f t="shared" ref="I4:I31" si="2">ROUND((E4-J4)*0.2,0)</f>
        <v>71</v>
      </c>
      <c r="J4" s="10">
        <v>10</v>
      </c>
    </row>
    <row r="5" s="3" customFormat="1" spans="1:10">
      <c r="A5" s="9">
        <v>3</v>
      </c>
      <c r="B5" s="10" t="s">
        <v>13</v>
      </c>
      <c r="C5" s="10">
        <v>28</v>
      </c>
      <c r="D5" s="10">
        <v>6981</v>
      </c>
      <c r="E5" s="10">
        <v>332</v>
      </c>
      <c r="F5" s="11">
        <f t="shared" si="0"/>
        <v>78</v>
      </c>
      <c r="G5" s="11">
        <f t="shared" si="1"/>
        <v>78</v>
      </c>
      <c r="H5" s="11">
        <v>103</v>
      </c>
      <c r="I5" s="11">
        <f t="shared" si="2"/>
        <v>65</v>
      </c>
      <c r="J5" s="10">
        <v>8</v>
      </c>
    </row>
    <row r="6" s="3" customFormat="1" spans="1:10">
      <c r="A6" s="9">
        <v>4</v>
      </c>
      <c r="B6" s="10" t="s">
        <v>14</v>
      </c>
      <c r="C6" s="10">
        <v>47</v>
      </c>
      <c r="D6" s="10">
        <v>14262</v>
      </c>
      <c r="E6" s="10">
        <v>635</v>
      </c>
      <c r="F6" s="11">
        <f t="shared" si="0"/>
        <v>149</v>
      </c>
      <c r="G6" s="11">
        <f t="shared" si="1"/>
        <v>149</v>
      </c>
      <c r="H6" s="11">
        <f>ROUND((E6-J6-I6)*0.4,0)</f>
        <v>198</v>
      </c>
      <c r="I6" s="11">
        <f t="shared" si="2"/>
        <v>124</v>
      </c>
      <c r="J6" s="10">
        <v>15</v>
      </c>
    </row>
    <row r="7" s="3" customFormat="1" spans="1:10">
      <c r="A7" s="9">
        <v>5</v>
      </c>
      <c r="B7" s="10" t="s">
        <v>15</v>
      </c>
      <c r="C7" s="10">
        <v>25</v>
      </c>
      <c r="D7" s="10">
        <v>5138</v>
      </c>
      <c r="E7" s="10">
        <v>247</v>
      </c>
      <c r="F7" s="11">
        <f t="shared" si="0"/>
        <v>58</v>
      </c>
      <c r="G7" s="11">
        <f t="shared" si="1"/>
        <v>58</v>
      </c>
      <c r="H7" s="11">
        <f>ROUND((E7-J7-I7)*0.4,0)</f>
        <v>77</v>
      </c>
      <c r="I7" s="11">
        <f t="shared" si="2"/>
        <v>48</v>
      </c>
      <c r="J7" s="10">
        <v>6</v>
      </c>
    </row>
    <row r="8" s="3" customFormat="1" spans="1:10">
      <c r="A8" s="9">
        <v>6</v>
      </c>
      <c r="B8" s="10" t="s">
        <v>16</v>
      </c>
      <c r="C8" s="10">
        <v>20</v>
      </c>
      <c r="D8" s="10">
        <v>3792</v>
      </c>
      <c r="E8" s="10">
        <v>161</v>
      </c>
      <c r="F8" s="11">
        <f t="shared" si="0"/>
        <v>38</v>
      </c>
      <c r="G8" s="11">
        <f t="shared" si="1"/>
        <v>38</v>
      </c>
      <c r="H8" s="11">
        <v>49</v>
      </c>
      <c r="I8" s="11">
        <f t="shared" si="2"/>
        <v>31</v>
      </c>
      <c r="J8" s="10">
        <v>5</v>
      </c>
    </row>
    <row r="9" s="3" customFormat="1" spans="1:10">
      <c r="A9" s="9">
        <v>7</v>
      </c>
      <c r="B9" s="10" t="s">
        <v>17</v>
      </c>
      <c r="C9" s="10">
        <v>8</v>
      </c>
      <c r="D9" s="10">
        <v>1181</v>
      </c>
      <c r="E9" s="10">
        <v>57</v>
      </c>
      <c r="F9" s="11">
        <f t="shared" si="0"/>
        <v>13</v>
      </c>
      <c r="G9" s="11">
        <f t="shared" si="1"/>
        <v>13</v>
      </c>
      <c r="H9" s="11">
        <f>ROUND((E9-J9-I9)*0.4,0)</f>
        <v>18</v>
      </c>
      <c r="I9" s="11">
        <f t="shared" si="2"/>
        <v>11</v>
      </c>
      <c r="J9" s="10">
        <v>2</v>
      </c>
    </row>
    <row r="10" s="3" customFormat="1" spans="1:10">
      <c r="A10" s="9">
        <v>8</v>
      </c>
      <c r="B10" s="10" t="s">
        <v>18</v>
      </c>
      <c r="C10" s="10">
        <v>34</v>
      </c>
      <c r="D10" s="10">
        <v>7106</v>
      </c>
      <c r="E10" s="10">
        <v>321</v>
      </c>
      <c r="F10" s="11">
        <f t="shared" si="0"/>
        <v>75</v>
      </c>
      <c r="G10" s="11">
        <f t="shared" si="1"/>
        <v>75</v>
      </c>
      <c r="H10" s="11">
        <f>ROUND((E10-J10-I10)*0.4,0)</f>
        <v>100</v>
      </c>
      <c r="I10" s="11">
        <f t="shared" si="2"/>
        <v>62</v>
      </c>
      <c r="J10" s="10">
        <v>9</v>
      </c>
    </row>
    <row r="11" s="3" customFormat="1" spans="1:10">
      <c r="A11" s="9">
        <v>9</v>
      </c>
      <c r="B11" s="10" t="s">
        <v>19</v>
      </c>
      <c r="C11" s="10">
        <v>43</v>
      </c>
      <c r="D11" s="10">
        <v>8291</v>
      </c>
      <c r="E11" s="10">
        <v>386</v>
      </c>
      <c r="F11" s="11">
        <f t="shared" si="0"/>
        <v>90</v>
      </c>
      <c r="G11" s="11">
        <f t="shared" si="1"/>
        <v>90</v>
      </c>
      <c r="H11" s="11">
        <f>ROUND((E11-J11-I11)*0.4,0)</f>
        <v>120</v>
      </c>
      <c r="I11" s="11">
        <f t="shared" si="2"/>
        <v>75</v>
      </c>
      <c r="J11" s="10">
        <v>11</v>
      </c>
    </row>
    <row r="12" s="3" customFormat="1" spans="1:10">
      <c r="A12" s="9">
        <v>10</v>
      </c>
      <c r="B12" s="10" t="s">
        <v>20</v>
      </c>
      <c r="C12" s="10">
        <v>25</v>
      </c>
      <c r="D12" s="10">
        <v>3960</v>
      </c>
      <c r="E12" s="10">
        <v>193</v>
      </c>
      <c r="F12" s="11">
        <f t="shared" si="0"/>
        <v>45</v>
      </c>
      <c r="G12" s="11">
        <f t="shared" si="1"/>
        <v>45</v>
      </c>
      <c r="H12" s="11">
        <f>ROUND((E12-J12-I12)*0.4,0)</f>
        <v>60</v>
      </c>
      <c r="I12" s="11">
        <f t="shared" si="2"/>
        <v>37</v>
      </c>
      <c r="J12" s="10">
        <v>6</v>
      </c>
    </row>
    <row r="13" s="3" customFormat="1" spans="1:10">
      <c r="A13" s="9">
        <v>11</v>
      </c>
      <c r="B13" s="10" t="s">
        <v>21</v>
      </c>
      <c r="C13" s="10">
        <v>54</v>
      </c>
      <c r="D13" s="10">
        <v>12561</v>
      </c>
      <c r="E13" s="10">
        <v>582</v>
      </c>
      <c r="F13" s="11">
        <f t="shared" si="0"/>
        <v>136</v>
      </c>
      <c r="G13" s="11">
        <f t="shared" si="1"/>
        <v>136</v>
      </c>
      <c r="H13" s="11">
        <f>ROUND((E13-J13-I13)*0.4,0)</f>
        <v>182</v>
      </c>
      <c r="I13" s="11">
        <f t="shared" si="2"/>
        <v>114</v>
      </c>
      <c r="J13" s="10">
        <v>14</v>
      </c>
    </row>
    <row r="14" s="3" customFormat="1" spans="1:10">
      <c r="A14" s="9">
        <v>12</v>
      </c>
      <c r="B14" s="10" t="s">
        <v>22</v>
      </c>
      <c r="C14" s="10">
        <v>26</v>
      </c>
      <c r="D14" s="10">
        <v>8170</v>
      </c>
      <c r="E14" s="10">
        <v>348</v>
      </c>
      <c r="F14" s="11">
        <f t="shared" si="0"/>
        <v>82</v>
      </c>
      <c r="G14" s="11">
        <f t="shared" si="1"/>
        <v>82</v>
      </c>
      <c r="H14" s="11">
        <v>108</v>
      </c>
      <c r="I14" s="11">
        <f t="shared" si="2"/>
        <v>68</v>
      </c>
      <c r="J14" s="10">
        <v>8</v>
      </c>
    </row>
    <row r="15" s="3" customFormat="1" spans="1:10">
      <c r="A15" s="9">
        <v>13</v>
      </c>
      <c r="B15" s="10" t="s">
        <v>23</v>
      </c>
      <c r="C15" s="10">
        <v>28</v>
      </c>
      <c r="D15" s="10">
        <v>4256</v>
      </c>
      <c r="E15" s="10">
        <v>206</v>
      </c>
      <c r="F15" s="11">
        <f t="shared" si="0"/>
        <v>48</v>
      </c>
      <c r="G15" s="11">
        <f t="shared" si="1"/>
        <v>48</v>
      </c>
      <c r="H15" s="11">
        <f>ROUND((E15-J15-I15)*0.4,0)</f>
        <v>64</v>
      </c>
      <c r="I15" s="11">
        <f t="shared" si="2"/>
        <v>40</v>
      </c>
      <c r="J15" s="10">
        <v>6</v>
      </c>
    </row>
    <row r="16" s="3" customFormat="1" spans="1:10">
      <c r="A16" s="9">
        <v>14</v>
      </c>
      <c r="B16" s="10" t="s">
        <v>24</v>
      </c>
      <c r="C16" s="10">
        <v>63</v>
      </c>
      <c r="D16" s="10">
        <v>15911</v>
      </c>
      <c r="E16" s="10">
        <v>666</v>
      </c>
      <c r="F16" s="11">
        <f t="shared" si="0"/>
        <v>155</v>
      </c>
      <c r="G16" s="11">
        <f t="shared" si="1"/>
        <v>155</v>
      </c>
      <c r="H16" s="11">
        <v>208</v>
      </c>
      <c r="I16" s="11">
        <f t="shared" si="2"/>
        <v>130</v>
      </c>
      <c r="J16" s="10">
        <v>18</v>
      </c>
    </row>
    <row r="17" s="3" customFormat="1" spans="1:10">
      <c r="A17" s="9">
        <v>15</v>
      </c>
      <c r="B17" s="10" t="s">
        <v>25</v>
      </c>
      <c r="C17" s="10">
        <v>35</v>
      </c>
      <c r="D17" s="10">
        <v>7916</v>
      </c>
      <c r="E17" s="10">
        <v>345</v>
      </c>
      <c r="F17" s="11">
        <f t="shared" si="0"/>
        <v>81</v>
      </c>
      <c r="G17" s="11">
        <f t="shared" si="1"/>
        <v>81</v>
      </c>
      <c r="H17" s="11">
        <v>107</v>
      </c>
      <c r="I17" s="11">
        <f t="shared" si="2"/>
        <v>67</v>
      </c>
      <c r="J17" s="10">
        <v>9</v>
      </c>
    </row>
    <row r="18" s="3" customFormat="1" spans="1:10">
      <c r="A18" s="9">
        <v>16</v>
      </c>
      <c r="B18" s="10" t="s">
        <v>26</v>
      </c>
      <c r="C18" s="10">
        <v>46</v>
      </c>
      <c r="D18" s="10">
        <v>9306</v>
      </c>
      <c r="E18" s="10">
        <v>443</v>
      </c>
      <c r="F18" s="11">
        <f t="shared" si="0"/>
        <v>104</v>
      </c>
      <c r="G18" s="11">
        <f t="shared" si="1"/>
        <v>104</v>
      </c>
      <c r="H18" s="11">
        <v>137</v>
      </c>
      <c r="I18" s="11">
        <f t="shared" si="2"/>
        <v>86</v>
      </c>
      <c r="J18" s="10">
        <v>12</v>
      </c>
    </row>
    <row r="19" s="3" customFormat="1" spans="1:10">
      <c r="A19" s="9">
        <v>17</v>
      </c>
      <c r="B19" s="10" t="s">
        <v>27</v>
      </c>
      <c r="C19" s="10">
        <v>10</v>
      </c>
      <c r="D19" s="10">
        <v>2239</v>
      </c>
      <c r="E19" s="10">
        <v>106</v>
      </c>
      <c r="F19" s="11">
        <f t="shared" si="0"/>
        <v>25</v>
      </c>
      <c r="G19" s="11">
        <f t="shared" si="1"/>
        <v>25</v>
      </c>
      <c r="H19" s="11">
        <v>32</v>
      </c>
      <c r="I19" s="11">
        <f t="shared" si="2"/>
        <v>21</v>
      </c>
      <c r="J19" s="10">
        <v>3</v>
      </c>
    </row>
    <row r="20" s="3" customFormat="1" spans="1:10">
      <c r="A20" s="9">
        <v>18</v>
      </c>
      <c r="B20" s="10" t="s">
        <v>28</v>
      </c>
      <c r="C20" s="10">
        <v>6</v>
      </c>
      <c r="D20" s="10">
        <v>2482</v>
      </c>
      <c r="E20" s="10">
        <v>78</v>
      </c>
      <c r="F20" s="11">
        <f t="shared" si="0"/>
        <v>18</v>
      </c>
      <c r="G20" s="11">
        <f t="shared" si="1"/>
        <v>18</v>
      </c>
      <c r="H20" s="11">
        <v>25</v>
      </c>
      <c r="I20" s="11">
        <f t="shared" si="2"/>
        <v>15</v>
      </c>
      <c r="J20" s="10">
        <v>2</v>
      </c>
    </row>
    <row r="21" s="3" customFormat="1" spans="1:10">
      <c r="A21" s="9">
        <v>19</v>
      </c>
      <c r="B21" s="10" t="s">
        <v>29</v>
      </c>
      <c r="C21" s="10">
        <v>59</v>
      </c>
      <c r="D21" s="10">
        <v>14418</v>
      </c>
      <c r="E21" s="10">
        <v>663</v>
      </c>
      <c r="F21" s="11">
        <f t="shared" si="0"/>
        <v>155</v>
      </c>
      <c r="G21" s="11">
        <f t="shared" si="1"/>
        <v>155</v>
      </c>
      <c r="H21" s="11">
        <v>208</v>
      </c>
      <c r="I21" s="11">
        <f t="shared" si="2"/>
        <v>129</v>
      </c>
      <c r="J21" s="10">
        <v>16</v>
      </c>
    </row>
    <row r="22" s="3" customFormat="1" spans="1:10">
      <c r="A22" s="9">
        <v>20</v>
      </c>
      <c r="B22" s="10" t="s">
        <v>30</v>
      </c>
      <c r="C22" s="10">
        <v>20</v>
      </c>
      <c r="D22" s="10">
        <v>4079</v>
      </c>
      <c r="E22" s="10">
        <v>198</v>
      </c>
      <c r="F22" s="11">
        <f t="shared" si="0"/>
        <v>46</v>
      </c>
      <c r="G22" s="11">
        <f t="shared" si="1"/>
        <v>46</v>
      </c>
      <c r="H22" s="11">
        <f>ROUND((E22-J22-I22)*0.4,0)</f>
        <v>62</v>
      </c>
      <c r="I22" s="11">
        <f t="shared" si="2"/>
        <v>39</v>
      </c>
      <c r="J22" s="10">
        <v>5</v>
      </c>
    </row>
    <row r="23" s="3" customFormat="1" spans="1:10">
      <c r="A23" s="9">
        <v>21</v>
      </c>
      <c r="B23" s="10" t="s">
        <v>31</v>
      </c>
      <c r="C23" s="10">
        <v>41</v>
      </c>
      <c r="D23" s="10">
        <v>9578</v>
      </c>
      <c r="E23" s="10">
        <v>436</v>
      </c>
      <c r="F23" s="11">
        <f t="shared" si="0"/>
        <v>102</v>
      </c>
      <c r="G23" s="11">
        <f t="shared" si="1"/>
        <v>102</v>
      </c>
      <c r="H23" s="11">
        <f>ROUND((E23-J23-I23)*0.4,0)</f>
        <v>136</v>
      </c>
      <c r="I23" s="11">
        <f t="shared" si="2"/>
        <v>85</v>
      </c>
      <c r="J23" s="10">
        <v>11</v>
      </c>
    </row>
    <row r="24" s="3" customFormat="1" spans="1:10">
      <c r="A24" s="9">
        <v>22</v>
      </c>
      <c r="B24" s="10" t="s">
        <v>32</v>
      </c>
      <c r="C24" s="10">
        <v>25</v>
      </c>
      <c r="D24" s="10">
        <v>4614</v>
      </c>
      <c r="E24" s="10">
        <v>226</v>
      </c>
      <c r="F24" s="11">
        <f t="shared" si="0"/>
        <v>53</v>
      </c>
      <c r="G24" s="11">
        <f t="shared" si="1"/>
        <v>53</v>
      </c>
      <c r="H24" s="11">
        <f>ROUND((E24-J24-I24)*0.4,0)</f>
        <v>70</v>
      </c>
      <c r="I24" s="11">
        <f t="shared" si="2"/>
        <v>44</v>
      </c>
      <c r="J24" s="10">
        <v>6</v>
      </c>
    </row>
    <row r="25" s="3" customFormat="1" spans="1:10">
      <c r="A25" s="9">
        <v>23</v>
      </c>
      <c r="B25" s="10" t="s">
        <v>33</v>
      </c>
      <c r="C25" s="10">
        <v>44</v>
      </c>
      <c r="D25" s="10">
        <v>11068</v>
      </c>
      <c r="E25" s="10">
        <v>487</v>
      </c>
      <c r="F25" s="11">
        <f t="shared" si="0"/>
        <v>114</v>
      </c>
      <c r="G25" s="11">
        <f t="shared" si="1"/>
        <v>114</v>
      </c>
      <c r="H25" s="11">
        <f>ROUND((E25-J25-I25)*0.4,0)</f>
        <v>152</v>
      </c>
      <c r="I25" s="11">
        <f t="shared" si="2"/>
        <v>95</v>
      </c>
      <c r="J25" s="10">
        <v>12</v>
      </c>
    </row>
    <row r="26" s="3" customFormat="1" spans="1:10">
      <c r="A26" s="9">
        <v>24</v>
      </c>
      <c r="B26" s="12" t="s">
        <v>34</v>
      </c>
      <c r="C26" s="10">
        <v>20</v>
      </c>
      <c r="D26" s="10">
        <v>4444</v>
      </c>
      <c r="E26" s="10">
        <v>203</v>
      </c>
      <c r="F26" s="11">
        <f t="shared" si="0"/>
        <v>47</v>
      </c>
      <c r="G26" s="11">
        <f t="shared" si="1"/>
        <v>47</v>
      </c>
      <c r="H26" s="11">
        <v>64</v>
      </c>
      <c r="I26" s="11">
        <f t="shared" si="2"/>
        <v>40</v>
      </c>
      <c r="J26" s="10">
        <v>5</v>
      </c>
    </row>
    <row r="27" s="3" customFormat="1" spans="1:10">
      <c r="A27" s="9">
        <v>25</v>
      </c>
      <c r="B27" s="10" t="s">
        <v>35</v>
      </c>
      <c r="C27" s="10">
        <v>15</v>
      </c>
      <c r="D27" s="10">
        <v>5025</v>
      </c>
      <c r="E27" s="10">
        <v>215</v>
      </c>
      <c r="F27" s="11">
        <f t="shared" si="0"/>
        <v>50</v>
      </c>
      <c r="G27" s="11">
        <f t="shared" si="1"/>
        <v>50</v>
      </c>
      <c r="H27" s="11">
        <v>68</v>
      </c>
      <c r="I27" s="11">
        <f t="shared" si="2"/>
        <v>42</v>
      </c>
      <c r="J27" s="10">
        <v>5</v>
      </c>
    </row>
    <row r="28" s="3" customFormat="1" spans="1:10">
      <c r="A28" s="9">
        <v>26</v>
      </c>
      <c r="B28" s="10" t="s">
        <v>36</v>
      </c>
      <c r="C28" s="10">
        <v>23</v>
      </c>
      <c r="D28" s="10">
        <v>6494</v>
      </c>
      <c r="E28" s="10">
        <v>263</v>
      </c>
      <c r="F28" s="11">
        <f t="shared" si="0"/>
        <v>62</v>
      </c>
      <c r="G28" s="11">
        <f t="shared" si="1"/>
        <v>62</v>
      </c>
      <c r="H28" s="11">
        <v>81</v>
      </c>
      <c r="I28" s="11">
        <f t="shared" si="2"/>
        <v>51</v>
      </c>
      <c r="J28" s="10">
        <v>7</v>
      </c>
    </row>
    <row r="29" s="3" customFormat="1" spans="1:10">
      <c r="A29" s="9">
        <v>27</v>
      </c>
      <c r="B29" s="10" t="s">
        <v>37</v>
      </c>
      <c r="C29" s="10">
        <v>36</v>
      </c>
      <c r="D29" s="13">
        <v>6844</v>
      </c>
      <c r="E29" s="10">
        <v>324</v>
      </c>
      <c r="F29" s="11">
        <f t="shared" si="0"/>
        <v>76</v>
      </c>
      <c r="G29" s="11">
        <f t="shared" si="1"/>
        <v>76</v>
      </c>
      <c r="H29" s="11">
        <v>100</v>
      </c>
      <c r="I29" s="11">
        <f t="shared" si="2"/>
        <v>63</v>
      </c>
      <c r="J29" s="10">
        <v>9</v>
      </c>
    </row>
    <row r="30" s="3" customFormat="1" spans="1:10">
      <c r="A30" s="9">
        <v>28</v>
      </c>
      <c r="B30" s="10" t="s">
        <v>38</v>
      </c>
      <c r="C30" s="10">
        <v>25</v>
      </c>
      <c r="D30" s="10">
        <v>4455</v>
      </c>
      <c r="E30" s="10">
        <v>217</v>
      </c>
      <c r="F30" s="11">
        <f t="shared" si="0"/>
        <v>51</v>
      </c>
      <c r="G30" s="11">
        <f t="shared" si="1"/>
        <v>51</v>
      </c>
      <c r="H30" s="11">
        <v>67</v>
      </c>
      <c r="I30" s="11">
        <f t="shared" si="2"/>
        <v>42</v>
      </c>
      <c r="J30" s="10">
        <v>6</v>
      </c>
    </row>
    <row r="31" s="3" customFormat="1" ht="42" customHeight="1" spans="1:10">
      <c r="A31" s="9">
        <v>29</v>
      </c>
      <c r="B31" s="14" t="s">
        <v>39</v>
      </c>
      <c r="C31" s="10">
        <v>17</v>
      </c>
      <c r="D31" s="10">
        <v>2655</v>
      </c>
      <c r="E31" s="10">
        <v>130</v>
      </c>
      <c r="F31" s="11">
        <f t="shared" si="0"/>
        <v>30</v>
      </c>
      <c r="G31" s="11">
        <f t="shared" si="1"/>
        <v>30</v>
      </c>
      <c r="H31" s="11">
        <v>41</v>
      </c>
      <c r="I31" s="11">
        <f t="shared" si="2"/>
        <v>25</v>
      </c>
      <c r="J31" s="10">
        <v>4</v>
      </c>
    </row>
    <row r="32" s="1" customFormat="1" ht="21" customHeight="1" spans="7:10">
      <c r="G32" s="15"/>
      <c r="H32" s="15"/>
      <c r="I32" s="15"/>
      <c r="J32" s="2"/>
    </row>
    <row r="33" s="1" customFormat="1" ht="64" customHeight="1" spans="1:10">
      <c r="A33" s="16" t="s">
        <v>40</v>
      </c>
      <c r="B33" s="16"/>
      <c r="C33" s="16"/>
      <c r="D33" s="16"/>
      <c r="E33" s="16"/>
      <c r="F33" s="16"/>
      <c r="G33" s="16"/>
      <c r="H33" s="16"/>
      <c r="I33" s="16"/>
      <c r="J33" s="19"/>
    </row>
    <row r="34" s="1" customFormat="1" ht="39" customHeight="1" spans="1:10">
      <c r="A34" s="16" t="s">
        <v>41</v>
      </c>
      <c r="B34" s="16"/>
      <c r="C34" s="16"/>
      <c r="D34" s="16"/>
      <c r="E34" s="16"/>
      <c r="F34" s="16"/>
      <c r="G34" s="16"/>
      <c r="H34" s="16"/>
      <c r="I34" s="16"/>
      <c r="J34" s="19"/>
    </row>
    <row r="35" s="1" customFormat="1" ht="36" customHeight="1" spans="1:10">
      <c r="A35" s="16" t="s">
        <v>42</v>
      </c>
      <c r="B35" s="16"/>
      <c r="C35" s="16"/>
      <c r="D35" s="16"/>
      <c r="E35" s="16"/>
      <c r="F35" s="16"/>
      <c r="G35" s="16"/>
      <c r="H35" s="16"/>
      <c r="I35" s="16"/>
      <c r="J35" s="19"/>
    </row>
    <row r="36" s="1" customFormat="1" ht="20" customHeight="1" spans="1:10">
      <c r="A36" s="3" t="s">
        <v>43</v>
      </c>
      <c r="B36" s="3"/>
      <c r="C36" s="3"/>
      <c r="D36" s="3"/>
      <c r="E36" s="3"/>
      <c r="F36" s="3"/>
      <c r="G36" s="3"/>
      <c r="H36" s="3"/>
      <c r="I36" s="3"/>
      <c r="J36" s="2"/>
    </row>
    <row r="37" s="1" customFormat="1" ht="37.5" customHeight="1" spans="1:10">
      <c r="A37" s="17"/>
      <c r="B37" s="17"/>
      <c r="C37" s="17"/>
      <c r="D37" s="17"/>
      <c r="E37" s="17"/>
      <c r="F37" s="17"/>
      <c r="G37" s="16"/>
      <c r="H37" s="16"/>
      <c r="I37" s="17"/>
      <c r="J37" s="20"/>
    </row>
  </sheetData>
  <mergeCells count="5">
    <mergeCell ref="A1:J1"/>
    <mergeCell ref="A33:J33"/>
    <mergeCell ref="A34:J34"/>
    <mergeCell ref="A35:J35"/>
    <mergeCell ref="A36:J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智多星</cp:lastModifiedBy>
  <dcterms:created xsi:type="dcterms:W3CDTF">2023-03-07T08:11:00Z</dcterms:created>
  <dcterms:modified xsi:type="dcterms:W3CDTF">2024-03-08T05:42:09Z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7CD0F97004984E98893FAFFC619103FF_13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