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学院报送及备案" sheetId="1" r:id="rId1"/>
    <sheet name="期刊级别及计分参考（学校）" sheetId="2" r:id="rId2"/>
    <sheet name="期刊级别（通用）" sheetId="4" r:id="rId3"/>
  </sheets>
  <definedNames>
    <definedName name="_xlnm._FilterDatabase" localSheetId="0" hidden="1">学院报送及备案!$A$1:$S$56</definedName>
    <definedName name="_xlnm._FilterDatabase" localSheetId="1" hidden="1">'期刊级别及计分参考（学校）'!$A$1:$D$31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<sst xmlns="http://schemas.openxmlformats.org/spreadsheetml/2006/main" count="873" uniqueCount="310">
  <si>
    <t>附件2：2024年度研究生发表高水平论文明细汇总表（请严格按照填写说明填写）</t>
  </si>
  <si>
    <t>序号</t>
  </si>
  <si>
    <t>学号</t>
  </si>
  <si>
    <t>学生姓名</t>
  </si>
  <si>
    <t>培养
层次</t>
  </si>
  <si>
    <t>所在学院</t>
  </si>
  <si>
    <t>专业</t>
  </si>
  <si>
    <t>论文题目</t>
  </si>
  <si>
    <t>发表时间</t>
  </si>
  <si>
    <t>期刊名称</t>
  </si>
  <si>
    <t>期刊号
ISSN</t>
  </si>
  <si>
    <t>期刊级别
（学校）</t>
  </si>
  <si>
    <t>期刊层级
（学校）</t>
  </si>
  <si>
    <t>期刊级别（通用）</t>
  </si>
  <si>
    <t>ESI期刊类别</t>
  </si>
  <si>
    <t>作者类型</t>
  </si>
  <si>
    <t>作者排名</t>
  </si>
  <si>
    <t>是否已获得科研创新基金项目立项</t>
  </si>
  <si>
    <t>论文计分
（含ESI系数）</t>
  </si>
  <si>
    <t>拟奖励额度</t>
  </si>
  <si>
    <t>陈锦颖</t>
  </si>
  <si>
    <t>博士</t>
  </si>
  <si>
    <t>统计学院</t>
  </si>
  <si>
    <t>统计学</t>
  </si>
  <si>
    <t>Efficiency gains from reallocating innovation resources between China's manufacturing sectors </t>
  </si>
  <si>
    <t>APPLIED ECONOMICS LETTERS</t>
  </si>
  <si>
    <t> 1350-4851 </t>
  </si>
  <si>
    <t>其他SSCI三区收录</t>
  </si>
  <si>
    <t>SSCI三区</t>
  </si>
  <si>
    <t>ECONOMICS&amp;BUSINESS（经济学和商学）ESI期刊</t>
  </si>
  <si>
    <t>学生一作</t>
  </si>
  <si>
    <t>否</t>
  </si>
  <si>
    <t>17010040006</t>
  </si>
  <si>
    <t>程灿</t>
  </si>
  <si>
    <t>Artificial intelligence and the skill premium: A numerical analysis of
theoretical models</t>
  </si>
  <si>
    <t>TECHNOLOGICAL FORECASTING &amp; SOCIAL CHANGE</t>
  </si>
  <si>
    <t>0040-1625</t>
  </si>
  <si>
    <t>A+类期刊</t>
  </si>
  <si>
    <t>A+</t>
  </si>
  <si>
    <t>SSCI一区</t>
  </si>
  <si>
    <t>不属于ESI期刊</t>
  </si>
  <si>
    <t>1/4</t>
  </si>
  <si>
    <t>23020040173</t>
  </si>
  <si>
    <t>张海阳</t>
  </si>
  <si>
    <t>硕士</t>
  </si>
  <si>
    <t>应用统计</t>
  </si>
  <si>
    <t>城市人口多中心化影响土地空间错配的机制及效应</t>
  </si>
  <si>
    <t>中国土地科学</t>
  </si>
  <si>
    <t>1001-8158</t>
  </si>
  <si>
    <t>A++类期刊</t>
  </si>
  <si>
    <t>A++</t>
  </si>
  <si>
    <t>CSSCI来源</t>
  </si>
  <si>
    <t>导师一作，学生二作</t>
  </si>
  <si>
    <t>2/3</t>
  </si>
  <si>
    <t>高东东</t>
  </si>
  <si>
    <t>经济统计</t>
  </si>
  <si>
    <t>通讯作者</t>
  </si>
  <si>
    <t>3/3</t>
  </si>
  <si>
    <t>土地配置如何影响城市人口空间分布</t>
  </si>
  <si>
    <t>中国工业经济</t>
  </si>
  <si>
    <t>1006-480X</t>
  </si>
  <si>
    <t>刘俊杰</t>
  </si>
  <si>
    <t>统计学（理）</t>
  </si>
  <si>
    <t>基于扭曲混合Copula函数的均值-ES模型的构建与应用</t>
  </si>
  <si>
    <t>统计与信息论坛</t>
  </si>
  <si>
    <t>1007-3116</t>
  </si>
  <si>
    <t xml:space="preserve">Can asymmetry, long memory, and current return information improve crude oil volatility prediction? --Evidence from ASHARV-MIDAS model </t>
  </si>
  <si>
    <t>FINANCE RESEARCH LETTERS</t>
  </si>
  <si>
    <t>1544-6123</t>
  </si>
  <si>
    <t>Can the 'good-bad ' volatility and the leverage effect improve the prediction of cryptocurrency volatility? -Evidence from SHARV-MGJR model</t>
  </si>
  <si>
    <t>22010040017</t>
  </si>
  <si>
    <t>胡志明</t>
  </si>
  <si>
    <t>Innovative grey multivariate prediction model for forecasting Chinese natural gas consumption</t>
  </si>
  <si>
    <t>Alexandria Engineering Journal</t>
  </si>
  <si>
    <t>1110-0168</t>
  </si>
  <si>
    <t>其他SCI二区收录</t>
  </si>
  <si>
    <t>A</t>
  </si>
  <si>
    <t>SCI二区 (TOP)</t>
  </si>
  <si>
    <t>其他学科ESI期刊</t>
  </si>
  <si>
    <t>1/2</t>
  </si>
  <si>
    <t>22010040006</t>
  </si>
  <si>
    <t>黄梦亭</t>
  </si>
  <si>
    <t>市场一体化、地方政府绩效与高技术产业创新</t>
  </si>
  <si>
    <t>科研管理</t>
  </si>
  <si>
    <t>1000-2995</t>
  </si>
  <si>
    <t>2/4</t>
  </si>
  <si>
    <t>江南玥</t>
  </si>
  <si>
    <t xml:space="preserve"> How does customer enterprise digitalization improve the green total factor productivity of state-owned suppliers: From the supply chain perspective</t>
  </si>
  <si>
    <t xml:space="preserve"> OMEGA-INTERNATIONAL JOURNAL OF MANAGEMENT SCIENCE</t>
  </si>
  <si>
    <t>0305-0483</t>
  </si>
  <si>
    <t>A++类国内期刊</t>
  </si>
  <si>
    <t>SCI一区</t>
  </si>
  <si>
    <t>吴刘丹</t>
  </si>
  <si>
    <t>Does the import of green products encourage green technology innovation? Empirical evidence from China</t>
  </si>
  <si>
    <t>Technological Forecasting and  Social Change</t>
  </si>
  <si>
    <t>2/5</t>
  </si>
  <si>
    <t>22010040013</t>
  </si>
  <si>
    <t>徐棽一</t>
  </si>
  <si>
    <t>Do global innovation networks influence the status of global value chains? Based on a patent
cooperation network perspective</t>
  </si>
  <si>
    <t xml:space="preserve">Humanities and Social Sciences Communications </t>
  </si>
  <si>
    <t>2662-9992</t>
  </si>
  <si>
    <t>其他SSCI一区收录</t>
  </si>
  <si>
    <t>宋妙缘</t>
  </si>
  <si>
    <t>Accelerated green patent examination and innovation benefits: An analysis of private 
economic value and public environmental benefits</t>
  </si>
  <si>
    <t>TECHNOLOGICAL FORECASTING AND SOCIAL CHANGE</t>
  </si>
  <si>
    <t>ESI热点/高被引论文（前1%）（3次及以上）</t>
  </si>
  <si>
    <t>Effects of new urbanization on China's carbon emissions: A quasi-natural experiment based 
on the improved PSM-DID model</t>
  </si>
  <si>
    <t>ESI热点/高被引论文（前1%）（2次）</t>
  </si>
  <si>
    <t>苑伟杰</t>
  </si>
  <si>
    <t>Multiple intersections of space-time anisotropic Gaussian fields</t>
  </si>
  <si>
    <t>Acta Mathematica Scientia Series B</t>
  </si>
  <si>
    <t>0252-9602</t>
  </si>
  <si>
    <t>其他SCI四区收录</t>
  </si>
  <si>
    <t>A-</t>
  </si>
  <si>
    <t>SCI四区</t>
  </si>
  <si>
    <t>2/2</t>
  </si>
  <si>
    <t>Hausdorff measure and uniform dimension for space-time anisotropic Gaussian random fields</t>
  </si>
  <si>
    <t>Journal of Theoretical Probability</t>
  </si>
  <si>
    <t>0894-9840</t>
  </si>
  <si>
    <t>一作</t>
  </si>
  <si>
    <t>22010040022</t>
  </si>
  <si>
    <t>庄亮亮</t>
  </si>
  <si>
    <t>Remaining useful life prediction for two-phase degradation model based on reparameterized inverse Gaussian process</t>
  </si>
  <si>
    <t xml:space="preserve">EUROPEAN JOURNAL OF OPERATIONAL  RESEARCH </t>
  </si>
  <si>
    <t>0377-2217</t>
  </si>
  <si>
    <t>A multivariate Student-t process model for dependent tail-weighted degradation data</t>
  </si>
  <si>
    <t>IISE TRANSACTIONS</t>
  </si>
  <si>
    <t>2472-5854</t>
  </si>
  <si>
    <t xml:space="preserve">Multivariate reparameterized inverse Gaussian processes with common effects for degradation-based reliability prediction </t>
  </si>
  <si>
    <t xml:space="preserve">JOURNAL OF QUALITY TECHNOLOGY </t>
  </si>
  <si>
    <t>0022-4065</t>
  </si>
  <si>
    <t>SSCI二区</t>
  </si>
  <si>
    <t>22010040015</t>
  </si>
  <si>
    <t>张娜</t>
  </si>
  <si>
    <t>Online commodity recommendation model for interaction between user ratings and intensity-weighted hierarchical sentiment: a case study of LYCOM</t>
  </si>
  <si>
    <t>OMEGA</t>
  </si>
  <si>
    <t>A pythagorean fuzzy reference-dependent regret theory-based model for assessing seawater Desalination projects</t>
  </si>
  <si>
    <t>THE EIGHTEENTH INTERNATIONAL CONFERENCE ON MANAGEMENT SCIENCE AND ENGINEERING MANAGEMENT</t>
  </si>
  <si>
    <t>2367-4512</t>
  </si>
  <si>
    <t>EI收录的期刊论文</t>
  </si>
  <si>
    <t>EI收录</t>
  </si>
  <si>
    <t>21020040157</t>
  </si>
  <si>
    <t>黄婉翔</t>
  </si>
  <si>
    <t>工业能源需求、最优碳税与碳达峰——基于社会经济损益视角的分析</t>
  </si>
  <si>
    <t>统计研究</t>
  </si>
  <si>
    <t>1002-4565</t>
  </si>
  <si>
    <t>是</t>
  </si>
  <si>
    <t>郝瑞婷</t>
  </si>
  <si>
    <t>Multiple-output quantile regression neural network</t>
  </si>
  <si>
    <t>STATISTICS AND COMPUTING</t>
  </si>
  <si>
    <t>0960-3174</t>
  </si>
  <si>
    <t>SCI二区</t>
  </si>
  <si>
    <t>21010040012</t>
  </si>
  <si>
    <t>汪文璞</t>
  </si>
  <si>
    <t>双轮快速审查制度改革对绿色专利的影响研究</t>
  </si>
  <si>
    <t>21010040028</t>
  </si>
  <si>
    <t>缪九州</t>
  </si>
  <si>
    <t>Oracle-efficient M-estimation for single-index models with a smooth simultaneous confidence band</t>
  </si>
  <si>
    <t>TEST</t>
  </si>
  <si>
    <t>1133-0686</t>
  </si>
  <si>
    <t>SCI三区</t>
  </si>
  <si>
    <t>3/4</t>
  </si>
  <si>
    <t>卢敏鸳</t>
  </si>
  <si>
    <t>A one-way MANOVA test for high-dimensional data using clustering subspaces</t>
  </si>
  <si>
    <t>Statistics and Probability Letters</t>
  </si>
  <si>
    <t>0167-7152</t>
  </si>
  <si>
    <t>Accelerated green patent examination and innovation benefits: An analysis of private economic value and public environmental benefits</t>
  </si>
  <si>
    <t>4/4</t>
  </si>
  <si>
    <t>骆丹丹</t>
  </si>
  <si>
    <t>Statistical tests for multiplicative consistency of fuzzy preference relations: A Monte Carlo simulation</t>
  </si>
  <si>
    <t>INFORMATION SCIENCES</t>
  </si>
  <si>
    <t>0020-0255</t>
  </si>
  <si>
    <t>1/5</t>
  </si>
  <si>
    <t>孙愉</t>
  </si>
  <si>
    <t>Lightweight Multi-Scale Dynamic Selection Network for Medical Image Segmentation</t>
  </si>
  <si>
    <t>徐璨</t>
  </si>
  <si>
    <t>Geometric-Facilitated Denoising Diffusion Model for 3D Molecule Generation</t>
  </si>
  <si>
    <t>Proceedings of the AAAI Conference on Artificial Intelligence</t>
  </si>
  <si>
    <t>2374-3468</t>
  </si>
  <si>
    <t>21010040015</t>
  </si>
  <si>
    <t>王科平</t>
  </si>
  <si>
    <t>Technology transfers to whom and why？TERGM analysis across regional green technology transfer</t>
  </si>
  <si>
    <t>INTERNATIONAL JOURNAL OF TECHNOLOGY MANAGEMENT</t>
  </si>
  <si>
    <t>0267-5730</t>
  </si>
  <si>
    <t>ABS二星期刊</t>
  </si>
  <si>
    <t>21020040081</t>
  </si>
  <si>
    <t>刘星</t>
  </si>
  <si>
    <t>计算科学</t>
  </si>
  <si>
    <t>改造的Catmull-Rom插值基函数及其逼近性质</t>
  </si>
  <si>
    <t>高校应用数学学报</t>
  </si>
  <si>
    <t>1000-4424</t>
  </si>
  <si>
    <t>A类国内期刊</t>
  </si>
  <si>
    <t>北大核心</t>
  </si>
  <si>
    <t>21020040003</t>
  </si>
  <si>
    <t>刘书成</t>
  </si>
  <si>
    <t>统计学（经统）</t>
  </si>
  <si>
    <t>Spatial differences and dynamic evolution of economic resilience: from the perspective of China's eight comprehensive economic zones</t>
  </si>
  <si>
    <t>ECONOMIC CHANGE AND RESTRUCTURING</t>
  </si>
  <si>
    <t xml:space="preserve">1573-9414	</t>
  </si>
  <si>
    <t>21020040049</t>
  </si>
  <si>
    <t>王斌兵</t>
  </si>
  <si>
    <t xml:space="preserve">Bayesian Reliability Assessment of Permanent Magnet Brake Under Small Sample Size </t>
  </si>
  <si>
    <t>IEEE TRANSACTIONS ON RELIABILITY</t>
  </si>
  <si>
    <t>0018-9529</t>
  </si>
  <si>
    <t>21010040021</t>
  </si>
  <si>
    <t>刘俊皓</t>
  </si>
  <si>
    <t>理学统计</t>
  </si>
  <si>
    <t>The prediction of RULs 
for Weibull or gamma 
k-out-of-n system with
 nonidentical components
 based on component data</t>
  </si>
  <si>
    <t xml:space="preserve">Quality Technology &amp;
 Quantitative Management
</t>
  </si>
  <si>
    <t>1684-3703</t>
  </si>
  <si>
    <t>徐睿</t>
  </si>
  <si>
    <t>DBCTNet: Double Branch Convolution-Transformer Network for Hyperspectral Image Classification</t>
  </si>
  <si>
    <t>IEEE TRANSACTIONS ON GEOSCIENCE AND REMOTE SENSING</t>
  </si>
  <si>
    <t>0196-2892</t>
  </si>
  <si>
    <t>其他SCI一区收录</t>
  </si>
  <si>
    <t>1/6</t>
  </si>
  <si>
    <t>24010040023</t>
  </si>
  <si>
    <t>曾华俊</t>
  </si>
  <si>
    <t>Exact solutions of a class of generalized nanofluidic models</t>
  </si>
  <si>
    <t>Open Physics</t>
  </si>
  <si>
    <t>2391-5471</t>
  </si>
  <si>
    <t>23010040012</t>
  </si>
  <si>
    <t>潘小艺</t>
  </si>
  <si>
    <t>How does digital transformation empower knowledge creation? Evidence from Chinese manufacturing 
enterprises</t>
  </si>
  <si>
    <t>JOURNAL OF INNOVATION &amp; KNOWLEDGE</t>
  </si>
  <si>
    <t>2530-7614</t>
  </si>
  <si>
    <t>陈镜如</t>
  </si>
  <si>
    <t>新质生产力提升：数字经济与技术创新协同助力</t>
  </si>
  <si>
    <t>山西财经大学学报</t>
  </si>
  <si>
    <t>1007-9556</t>
  </si>
  <si>
    <t>A-类国内期刊</t>
  </si>
  <si>
    <t>姚宁宁</t>
  </si>
  <si>
    <t>大数据统计</t>
  </si>
  <si>
    <t>Less anthropogenic aerosol indirect effects are a potential cause for Northeast Pacific warm 
blob events</t>
  </si>
  <si>
    <t>Proc. Natl. Acad. Sci. U.S.A.(PNAS)</t>
  </si>
  <si>
    <t>0027-8424</t>
  </si>
  <si>
    <t>A+++期刊</t>
  </si>
  <si>
    <t>A+++</t>
  </si>
  <si>
    <t>1/8</t>
  </si>
  <si>
    <t>常菁</t>
  </si>
  <si>
    <t>Portfolio selection via high-dimensional stochastic factor Copula</t>
  </si>
  <si>
    <t>李昂燕</t>
  </si>
  <si>
    <t>Planar quartic G2 Hermite interpolation for curve modeling</t>
  </si>
  <si>
    <t>Computer Aided Geometric Design</t>
  </si>
  <si>
    <t>0167-8396</t>
  </si>
  <si>
    <t>1/3</t>
  </si>
  <si>
    <t>空间五次F3插值曲线的构造及形状优化</t>
  </si>
  <si>
    <t>系统科学与数学</t>
  </si>
  <si>
    <t>1000-0577</t>
  </si>
  <si>
    <t>陈加鹏</t>
  </si>
  <si>
    <t>Short-term wind power forecasting based on multi-scale receptive field-mixer and conditional 
mixture copula</t>
  </si>
  <si>
    <t>APPLIED SOFT COMPUTING</t>
  </si>
  <si>
    <t>1568-4946</t>
  </si>
  <si>
    <t>产业结构升级会降低碳排放强度吗？——基于绿色税收视角的考察</t>
  </si>
  <si>
    <t>中国环境管理</t>
  </si>
  <si>
    <t>1674-6252</t>
  </si>
  <si>
    <t>CSSCI扩展版</t>
  </si>
  <si>
    <t>王正晖</t>
  </si>
  <si>
    <t>Can green credit policy with dual-carbon targets make highly polluting enterprises "green": A micro-analysis of total factor productivity growth</t>
  </si>
  <si>
    <t>JOURNAL OF ENVIRONMENTAL MANAGEMENT</t>
  </si>
  <si>
    <t>0301-4797</t>
  </si>
  <si>
    <t>程鑫茹</t>
  </si>
  <si>
    <t>统计学（经济）</t>
  </si>
  <si>
    <t>Hotel recommendation mechanism based on online reviews considering multi-attribute cooperative and interactive characteristics</t>
  </si>
  <si>
    <t>OMEGA-INTERNATIONAL JOURNAL OF MANAGEMENT SCIENCE</t>
  </si>
  <si>
    <t>23020040058</t>
  </si>
  <si>
    <t>楼振瀚</t>
  </si>
  <si>
    <t>基于 Bernstein Copula 函数的随机变量序列的 Max-Sum 局部等价式</t>
  </si>
  <si>
    <t>数学物理学报</t>
  </si>
  <si>
    <t>1003-3998</t>
  </si>
  <si>
    <t>23010040017</t>
  </si>
  <si>
    <t>杨双双</t>
  </si>
  <si>
    <t>新质生产力评价指标体系构建及测度分析——基于“投入-过程-产出”视角</t>
  </si>
  <si>
    <t>The impact of digitalization on the efficiency of innovation factor allocation: from the perspective of factor flow</t>
  </si>
  <si>
    <t>APPLIED ECONOMICS</t>
  </si>
  <si>
    <r>
      <rPr>
        <sz val="10"/>
        <rFont val="宋体"/>
        <charset val="134"/>
        <scheme val="major"/>
      </rPr>
      <t> </t>
    </r>
    <r>
      <rPr>
        <sz val="11"/>
        <rFont val="宋体"/>
        <charset val="134"/>
        <scheme val="major"/>
      </rPr>
      <t>0003-6846 </t>
    </r>
  </si>
  <si>
    <t>其他SSCI二区收录</t>
  </si>
  <si>
    <t>20010040001</t>
  </si>
  <si>
    <t>徐应超</t>
  </si>
  <si>
    <t>数量经济学</t>
  </si>
  <si>
    <t>我国新型城镇化发展质量统计评价研究</t>
  </si>
  <si>
    <t>数智化基础设施发展的服务业结构升级效应——基于“宽带中国”战略的准自然实验分析</t>
  </si>
  <si>
    <t>调研世界</t>
  </si>
  <si>
    <t>1004-7794</t>
  </si>
  <si>
    <t>聂辰莹</t>
  </si>
  <si>
    <t>统计与数学学院</t>
  </si>
  <si>
    <t>Are digital technologies an effective inhibitor of depression among middle-aged and older adults? Micro-level evidence from a panel study</t>
  </si>
  <si>
    <t>SOCIAL SCIENCE &amp; MEDICINE</t>
  </si>
  <si>
    <t>0277-9536</t>
  </si>
  <si>
    <t>期刊级别</t>
  </si>
  <si>
    <t>期刊层级</t>
  </si>
  <si>
    <t>基础分</t>
  </si>
  <si>
    <t>顶级国际期刊</t>
  </si>
  <si>
    <t>顶级</t>
  </si>
  <si>
    <t>顶级国内期刊</t>
  </si>
  <si>
    <t>ESI热点/高被引论文（前1%）（1次）</t>
  </si>
  <si>
    <t>其他SSCI四区收录</t>
  </si>
  <si>
    <t>其他SCI三区收录</t>
  </si>
  <si>
    <t>A&amp;HCI收录</t>
  </si>
  <si>
    <t>CCF A会议短文</t>
  </si>
  <si>
    <t>CCF B期刊论文</t>
  </si>
  <si>
    <t>ABS一星期刊</t>
  </si>
  <si>
    <t>《人民日报》（非理论版）、《光明日报》（非理论版）、《经济日报》（非理论版）、《浙江工商大学学报》</t>
  </si>
  <si>
    <t>学校认定的A类学术专著</t>
  </si>
  <si>
    <t>学校认定的B类学术专著</t>
  </si>
  <si>
    <t>学校认定的C类学术专著、译著</t>
  </si>
  <si>
    <r>
      <rPr>
        <sz val="11"/>
        <color theme="1"/>
        <rFont val="宋体"/>
        <charset val="134"/>
        <scheme val="minor"/>
      </rPr>
      <t xml:space="preserve">备注：1.参考《浙江工商大学科研工作评价实施办法（试行）》（浙商大科〔2023〕75 号）中学术论文科研工作评价计分标准进行认定。
2.关于ESI期刊论文，发表在 ECONOMICS&amp;BUSINESS（经济学和商学）学科期刊的论文，乘以1.5系数计分；其他ESI期刊论文，乘以1.2系数计分。
</t>
    </r>
    <r>
      <rPr>
        <sz val="11"/>
        <color rgb="FFFF0000"/>
        <rFont val="宋体"/>
        <charset val="134"/>
        <scheme val="minor"/>
      </rPr>
      <t>ESI期刊目录详见：https://lib.zjgsu.edu.cn/2019/1030/c1056a38303/page.htm</t>
    </r>
  </si>
  <si>
    <t>通用期刊级别</t>
  </si>
  <si>
    <t>SSCI四区</t>
  </si>
  <si>
    <t>SCI二区（TOP）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</si>
</sst>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#\ ?/?"/>
    <numFmt numFmtId="178" formatCode="0_ "/>
  </numFmts>
  <fonts count="3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22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  <scheme val="maj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57" fontId="5" fillId="0" borderId="1" xfId="0" applyNumberFormat="1" applyFont="1" applyFill="1" applyBorder="1" applyAlignment="1">
      <alignment horizontal="left" vertical="center"/>
    </xf>
    <xf numFmtId="49" fontId="5" fillId="0" borderId="1" xfId="50" applyNumberFormat="1" applyFont="1" applyFill="1" applyBorder="1" applyAlignment="1">
      <alignment horizontal="left" vertical="center" wrapText="1" readingOrder="1"/>
    </xf>
    <xf numFmtId="0" fontId="5" fillId="0" borderId="1" xfId="50" applyFont="1" applyFill="1" applyBorder="1" applyAlignment="1">
      <alignment horizontal="left" vertical="center" wrapText="1" readingOrder="1"/>
    </xf>
    <xf numFmtId="49" fontId="5" fillId="0" borderId="1" xfId="0" applyNumberFormat="1" applyFont="1" applyFill="1" applyBorder="1" applyAlignment="1">
      <alignment horizontal="left" vertical="center" wrapText="1" readingOrder="1"/>
    </xf>
    <xf numFmtId="176" fontId="5" fillId="0" borderId="1" xfId="51" applyNumberFormat="1" applyFont="1" applyFill="1" applyBorder="1" applyAlignment="1">
      <alignment horizontal="left" vertical="center" wrapText="1" readingOrder="1"/>
    </xf>
    <xf numFmtId="49" fontId="5" fillId="0" borderId="1" xfId="0" applyNumberFormat="1" applyFont="1" applyFill="1" applyBorder="1" applyAlignment="1">
      <alignment horizontal="left" vertical="center"/>
    </xf>
    <xf numFmtId="57" fontId="5" fillId="0" borderId="1" xfId="0" applyNumberFormat="1" applyFont="1" applyFill="1" applyBorder="1" applyAlignment="1">
      <alignment horizontal="left" vertical="center" wrapText="1"/>
    </xf>
    <xf numFmtId="49" fontId="8" fillId="0" borderId="1" xfId="50" applyNumberFormat="1" applyFont="1" applyFill="1" applyBorder="1" applyAlignment="1">
      <alignment horizontal="left" vertical="center" wrapText="1" readingOrder="1"/>
    </xf>
    <xf numFmtId="0" fontId="8" fillId="0" borderId="1" xfId="50" applyFont="1" applyFill="1" applyBorder="1" applyAlignment="1">
      <alignment horizontal="left" vertical="center" wrapText="1" readingOrder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51" applyNumberFormat="1" applyFont="1" applyFill="1" applyBorder="1" applyAlignment="1">
      <alignment horizontal="left" vertical="center" wrapText="1" readingOrder="1"/>
    </xf>
    <xf numFmtId="49" fontId="8" fillId="0" borderId="1" xfId="0" applyNumberFormat="1" applyFont="1" applyFill="1" applyBorder="1" applyAlignment="1">
      <alignment horizontal="left" vertical="center" wrapText="1" readingOrder="1"/>
    </xf>
    <xf numFmtId="49" fontId="8" fillId="0" borderId="1" xfId="0" applyNumberFormat="1" applyFont="1" applyFill="1" applyBorder="1" applyAlignment="1">
      <alignment horizontal="left" vertical="center"/>
    </xf>
    <xf numFmtId="49" fontId="5" fillId="0" borderId="1" xfId="51" applyNumberFormat="1" applyFont="1" applyFill="1" applyBorder="1" applyAlignment="1">
      <alignment horizontal="left" vertical="center" wrapText="1" readingOrder="1"/>
    </xf>
    <xf numFmtId="57" fontId="8" fillId="0" borderId="1" xfId="0" applyNumberFormat="1" applyFont="1" applyFill="1" applyBorder="1" applyAlignment="1">
      <alignment horizontal="left" vertical="center"/>
    </xf>
    <xf numFmtId="57" fontId="8" fillId="0" borderId="1" xfId="0" applyNumberFormat="1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horizontal="left" vertical="center" wrapText="1" readingOrder="1"/>
    </xf>
    <xf numFmtId="177" fontId="5" fillId="0" borderId="1" xfId="0" applyNumberFormat="1" applyFont="1" applyFill="1" applyBorder="1" applyAlignment="1">
      <alignment horizontal="left" vertical="center"/>
    </xf>
    <xf numFmtId="49" fontId="8" fillId="0" borderId="1" xfId="51" applyNumberFormat="1" applyFont="1" applyFill="1" applyBorder="1" applyAlignment="1">
      <alignment horizontal="left" vertical="center" wrapText="1" readingOrder="1"/>
    </xf>
    <xf numFmtId="0" fontId="8" fillId="0" borderId="1" xfId="51" applyFont="1" applyFill="1" applyBorder="1" applyAlignment="1">
      <alignment horizontal="left" vertical="center" wrapText="1" readingOrder="1"/>
    </xf>
    <xf numFmtId="0" fontId="9" fillId="0" borderId="1" xfId="51" applyFont="1" applyFill="1" applyBorder="1" applyAlignment="1">
      <alignment horizontal="left" vertical="center" wrapText="1" readingOrder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/>
    </xf>
    <xf numFmtId="0" fontId="10" fillId="0" borderId="1" xfId="51" applyFont="1" applyFill="1" applyBorder="1" applyAlignment="1">
      <alignment horizontal="left" vertical="center" wrapText="1" readingOrder="1"/>
    </xf>
    <xf numFmtId="178" fontId="5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 quotePrefix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Sheet1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6"/>
  <sheetViews>
    <sheetView tabSelected="1" zoomScale="90" zoomScaleNormal="90" topLeftCell="J56" workbookViewId="0">
      <selection activeCell="S57" sqref="R57:S58"/>
    </sheetView>
  </sheetViews>
  <sheetFormatPr defaultColWidth="9" defaultRowHeight="14.4"/>
  <cols>
    <col min="1" max="1" width="7.5" style="13" customWidth="1"/>
    <col min="2" max="2" width="15" style="13" customWidth="1"/>
    <col min="3" max="3" width="9.5" style="13" customWidth="1"/>
    <col min="4" max="4" width="7.87962962962963" style="13" customWidth="1"/>
    <col min="5" max="5" width="11.8796296296296" style="13" customWidth="1"/>
    <col min="6" max="6" width="13.5" style="13" customWidth="1"/>
    <col min="7" max="7" width="26.3796296296296" style="13" customWidth="1"/>
    <col min="8" max="8" width="19.8796296296296" style="13" customWidth="1"/>
    <col min="9" max="9" width="17.1296296296296" style="13" customWidth="1"/>
    <col min="10" max="10" width="13.6296296296296" style="13" customWidth="1"/>
    <col min="11" max="11" width="20" style="13" customWidth="1"/>
    <col min="12" max="12" width="14.1296296296296" style="13" customWidth="1"/>
    <col min="13" max="13" width="20" style="13" customWidth="1"/>
    <col min="14" max="14" width="31" style="13" customWidth="1"/>
    <col min="15" max="15" width="24.6296296296296" style="13" customWidth="1"/>
    <col min="16" max="16" width="13.8796296296296" style="13" customWidth="1"/>
    <col min="17" max="17" width="12.6296296296296" style="13" customWidth="1"/>
    <col min="18" max="18" width="30" style="13" customWidth="1"/>
    <col min="19" max="19" width="38.3796296296296" style="13" customWidth="1"/>
    <col min="20" max="16384" width="9" style="13"/>
  </cols>
  <sheetData>
    <row r="1" s="12" customFormat="1" ht="57" customHeight="1" spans="1:1">
      <c r="A1" s="15" t="s">
        <v>0</v>
      </c>
    </row>
    <row r="2" ht="45" customHeight="1" spans="1:19">
      <c r="A2" s="16" t="s">
        <v>1</v>
      </c>
      <c r="B2" s="16" t="s">
        <v>2</v>
      </c>
      <c r="C2" s="16" t="s">
        <v>3</v>
      </c>
      <c r="D2" s="17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6" t="s">
        <v>15</v>
      </c>
      <c r="P2" s="16" t="s">
        <v>16</v>
      </c>
      <c r="Q2" s="17" t="s">
        <v>17</v>
      </c>
      <c r="R2" s="17" t="s">
        <v>18</v>
      </c>
      <c r="S2" s="17" t="s">
        <v>19</v>
      </c>
    </row>
    <row r="3" ht="72" customHeight="1" spans="1:19">
      <c r="A3" s="18">
        <v>1</v>
      </c>
      <c r="B3" s="18">
        <v>20010040009</v>
      </c>
      <c r="C3" s="18" t="s">
        <v>20</v>
      </c>
      <c r="D3" s="18" t="s">
        <v>21</v>
      </c>
      <c r="E3" s="18" t="s">
        <v>22</v>
      </c>
      <c r="F3" s="18" t="s">
        <v>23</v>
      </c>
      <c r="G3" s="19" t="s">
        <v>24</v>
      </c>
      <c r="H3" s="20">
        <v>45352</v>
      </c>
      <c r="I3" s="19" t="s">
        <v>25</v>
      </c>
      <c r="J3" s="37" t="s">
        <v>26</v>
      </c>
      <c r="K3" s="18" t="s">
        <v>27</v>
      </c>
      <c r="L3" s="18" t="s">
        <v>27</v>
      </c>
      <c r="M3" s="18" t="s">
        <v>28</v>
      </c>
      <c r="N3" s="18" t="s">
        <v>29</v>
      </c>
      <c r="O3" s="18" t="s">
        <v>30</v>
      </c>
      <c r="P3" s="38">
        <v>0.5</v>
      </c>
      <c r="Q3" s="18" t="s">
        <v>31</v>
      </c>
      <c r="R3" s="18">
        <f>1.3*1.5</f>
        <v>1.95</v>
      </c>
      <c r="S3" s="46">
        <f>R3/203.61*36200</f>
        <v>346.692205687343</v>
      </c>
    </row>
    <row r="4" ht="84" customHeight="1" spans="1:19">
      <c r="A4" s="18">
        <v>2</v>
      </c>
      <c r="B4" s="21" t="s">
        <v>32</v>
      </c>
      <c r="C4" s="22" t="s">
        <v>33</v>
      </c>
      <c r="D4" s="21" t="s">
        <v>21</v>
      </c>
      <c r="E4" s="18" t="s">
        <v>22</v>
      </c>
      <c r="F4" s="23" t="s">
        <v>23</v>
      </c>
      <c r="G4" s="21" t="s">
        <v>34</v>
      </c>
      <c r="H4" s="24">
        <v>45352</v>
      </c>
      <c r="I4" s="34" t="s">
        <v>35</v>
      </c>
      <c r="J4" s="21" t="s">
        <v>36</v>
      </c>
      <c r="K4" s="19" t="s">
        <v>37</v>
      </c>
      <c r="L4" s="19" t="s">
        <v>38</v>
      </c>
      <c r="M4" s="21" t="s">
        <v>39</v>
      </c>
      <c r="N4" s="19" t="s">
        <v>40</v>
      </c>
      <c r="O4" s="18" t="s">
        <v>30</v>
      </c>
      <c r="P4" s="23" t="s">
        <v>41</v>
      </c>
      <c r="Q4" s="23" t="s">
        <v>31</v>
      </c>
      <c r="R4" s="18">
        <v>3.2</v>
      </c>
      <c r="S4" s="46">
        <f>R4/203.61*36200</f>
        <v>568.930799076666</v>
      </c>
    </row>
    <row r="5" ht="60" customHeight="1" spans="1:19">
      <c r="A5" s="18">
        <v>3</v>
      </c>
      <c r="B5" s="25" t="s">
        <v>42</v>
      </c>
      <c r="C5" s="22" t="s">
        <v>43</v>
      </c>
      <c r="D5" s="18" t="s">
        <v>44</v>
      </c>
      <c r="E5" s="18" t="s">
        <v>22</v>
      </c>
      <c r="F5" s="18" t="s">
        <v>45</v>
      </c>
      <c r="G5" s="19" t="s">
        <v>46</v>
      </c>
      <c r="H5" s="24">
        <v>45641</v>
      </c>
      <c r="I5" s="34" t="s">
        <v>47</v>
      </c>
      <c r="J5" s="37" t="s">
        <v>48</v>
      </c>
      <c r="K5" s="19" t="s">
        <v>49</v>
      </c>
      <c r="L5" s="19" t="s">
        <v>50</v>
      </c>
      <c r="M5" s="37" t="s">
        <v>51</v>
      </c>
      <c r="N5" s="19" t="s">
        <v>40</v>
      </c>
      <c r="O5" s="18" t="s">
        <v>52</v>
      </c>
      <c r="P5" s="25" t="s">
        <v>53</v>
      </c>
      <c r="Q5" s="18" t="s">
        <v>31</v>
      </c>
      <c r="R5" s="18">
        <v>2</v>
      </c>
      <c r="S5" s="46">
        <f>R5/203.61*36200</f>
        <v>355.581749422916</v>
      </c>
    </row>
    <row r="6" ht="48.95" customHeight="1" spans="1:19">
      <c r="A6" s="18">
        <v>4</v>
      </c>
      <c r="B6" s="18">
        <v>22010040003</v>
      </c>
      <c r="C6" s="18" t="s">
        <v>54</v>
      </c>
      <c r="D6" s="18" t="s">
        <v>21</v>
      </c>
      <c r="E6" s="18" t="s">
        <v>22</v>
      </c>
      <c r="F6" s="18" t="s">
        <v>55</v>
      </c>
      <c r="G6" s="19" t="s">
        <v>46</v>
      </c>
      <c r="H6" s="24">
        <v>45641</v>
      </c>
      <c r="I6" s="34" t="s">
        <v>47</v>
      </c>
      <c r="J6" s="37" t="s">
        <v>48</v>
      </c>
      <c r="K6" s="19" t="s">
        <v>49</v>
      </c>
      <c r="L6" s="19" t="s">
        <v>50</v>
      </c>
      <c r="M6" s="37" t="s">
        <v>51</v>
      </c>
      <c r="N6" s="19" t="s">
        <v>40</v>
      </c>
      <c r="O6" s="18" t="s">
        <v>56</v>
      </c>
      <c r="P6" s="25" t="s">
        <v>57</v>
      </c>
      <c r="Q6" s="18" t="s">
        <v>31</v>
      </c>
      <c r="R6" s="18">
        <v>2</v>
      </c>
      <c r="S6" s="46">
        <f>R6/203.61*36200</f>
        <v>355.581749422916</v>
      </c>
    </row>
    <row r="7" ht="48.95" customHeight="1" spans="1:19">
      <c r="A7" s="18">
        <v>5</v>
      </c>
      <c r="B7" s="18">
        <v>22010040003</v>
      </c>
      <c r="C7" s="18" t="s">
        <v>54</v>
      </c>
      <c r="D7" s="18" t="s">
        <v>21</v>
      </c>
      <c r="E7" s="18" t="s">
        <v>22</v>
      </c>
      <c r="F7" s="18" t="s">
        <v>55</v>
      </c>
      <c r="G7" s="19" t="s">
        <v>58</v>
      </c>
      <c r="H7" s="24">
        <v>45590</v>
      </c>
      <c r="I7" s="34" t="s">
        <v>59</v>
      </c>
      <c r="J7" s="37" t="s">
        <v>60</v>
      </c>
      <c r="K7" s="19" t="s">
        <v>49</v>
      </c>
      <c r="L7" s="19" t="s">
        <v>50</v>
      </c>
      <c r="M7" s="37" t="s">
        <v>51</v>
      </c>
      <c r="N7" s="19" t="s">
        <v>40</v>
      </c>
      <c r="O7" s="18" t="s">
        <v>52</v>
      </c>
      <c r="P7" s="25" t="s">
        <v>53</v>
      </c>
      <c r="Q7" s="18" t="s">
        <v>31</v>
      </c>
      <c r="R7" s="18">
        <v>4</v>
      </c>
      <c r="S7" s="46">
        <f t="shared" ref="S7:S38" si="0">R7/203.61*36200</f>
        <v>711.163498845833</v>
      </c>
    </row>
    <row r="8" ht="45" customHeight="1" spans="1:19">
      <c r="A8" s="18">
        <v>6</v>
      </c>
      <c r="B8" s="18">
        <v>22010040018</v>
      </c>
      <c r="C8" s="18" t="s">
        <v>61</v>
      </c>
      <c r="D8" s="19" t="s">
        <v>21</v>
      </c>
      <c r="E8" s="18" t="s">
        <v>22</v>
      </c>
      <c r="F8" s="18" t="s">
        <v>62</v>
      </c>
      <c r="G8" s="19" t="s">
        <v>63</v>
      </c>
      <c r="H8" s="26">
        <v>45627</v>
      </c>
      <c r="I8" s="18" t="s">
        <v>64</v>
      </c>
      <c r="J8" s="19" t="s">
        <v>65</v>
      </c>
      <c r="K8" s="19" t="s">
        <v>37</v>
      </c>
      <c r="L8" s="19" t="s">
        <v>38</v>
      </c>
      <c r="M8" s="19" t="s">
        <v>51</v>
      </c>
      <c r="N8" s="18" t="s">
        <v>40</v>
      </c>
      <c r="O8" s="18" t="s">
        <v>52</v>
      </c>
      <c r="P8" s="25" t="s">
        <v>53</v>
      </c>
      <c r="Q8" s="19" t="s">
        <v>31</v>
      </c>
      <c r="R8" s="19">
        <v>3.2</v>
      </c>
      <c r="S8" s="46">
        <f t="shared" si="0"/>
        <v>568.930799076666</v>
      </c>
    </row>
    <row r="9" ht="45" customHeight="1" spans="1:19">
      <c r="A9" s="18">
        <v>7</v>
      </c>
      <c r="B9" s="18">
        <v>22010040018</v>
      </c>
      <c r="C9" s="18" t="s">
        <v>61</v>
      </c>
      <c r="D9" s="19" t="s">
        <v>21</v>
      </c>
      <c r="E9" s="18" t="s">
        <v>22</v>
      </c>
      <c r="F9" s="18" t="s">
        <v>62</v>
      </c>
      <c r="G9" s="19" t="s">
        <v>66</v>
      </c>
      <c r="H9" s="26">
        <v>45444</v>
      </c>
      <c r="I9" s="19" t="s">
        <v>67</v>
      </c>
      <c r="J9" s="19" t="s">
        <v>68</v>
      </c>
      <c r="K9" s="19" t="s">
        <v>37</v>
      </c>
      <c r="L9" s="19" t="s">
        <v>38</v>
      </c>
      <c r="M9" s="19" t="s">
        <v>39</v>
      </c>
      <c r="N9" s="19" t="s">
        <v>29</v>
      </c>
      <c r="O9" s="18" t="s">
        <v>52</v>
      </c>
      <c r="P9" s="25" t="s">
        <v>53</v>
      </c>
      <c r="Q9" s="19" t="s">
        <v>31</v>
      </c>
      <c r="R9" s="19">
        <f>3.2*1.5</f>
        <v>4.8</v>
      </c>
      <c r="S9" s="46">
        <f t="shared" si="0"/>
        <v>853.396198614999</v>
      </c>
    </row>
    <row r="10" ht="45" customHeight="1" spans="1:19">
      <c r="A10" s="18">
        <v>8</v>
      </c>
      <c r="B10" s="18">
        <v>22010040018</v>
      </c>
      <c r="C10" s="18" t="s">
        <v>61</v>
      </c>
      <c r="D10" s="19" t="s">
        <v>21</v>
      </c>
      <c r="E10" s="18" t="s">
        <v>22</v>
      </c>
      <c r="F10" s="18" t="s">
        <v>62</v>
      </c>
      <c r="G10" s="19" t="s">
        <v>69</v>
      </c>
      <c r="H10" s="26">
        <v>45536</v>
      </c>
      <c r="I10" s="19" t="s">
        <v>67</v>
      </c>
      <c r="J10" s="19" t="s">
        <v>68</v>
      </c>
      <c r="K10" s="19" t="s">
        <v>37</v>
      </c>
      <c r="L10" s="19" t="s">
        <v>38</v>
      </c>
      <c r="M10" s="19" t="s">
        <v>39</v>
      </c>
      <c r="N10" s="19" t="s">
        <v>29</v>
      </c>
      <c r="O10" s="18" t="s">
        <v>52</v>
      </c>
      <c r="P10" s="25" t="s">
        <v>53</v>
      </c>
      <c r="Q10" s="19" t="s">
        <v>31</v>
      </c>
      <c r="R10" s="19">
        <f>3.2*1.5</f>
        <v>4.8</v>
      </c>
      <c r="S10" s="46">
        <f t="shared" si="0"/>
        <v>853.396198614999</v>
      </c>
    </row>
    <row r="11" ht="60" customHeight="1" spans="1:19">
      <c r="A11" s="18">
        <v>9</v>
      </c>
      <c r="B11" s="25" t="s">
        <v>70</v>
      </c>
      <c r="C11" s="22" t="s">
        <v>71</v>
      </c>
      <c r="D11" s="18" t="s">
        <v>21</v>
      </c>
      <c r="E11" s="18" t="s">
        <v>22</v>
      </c>
      <c r="F11" s="18" t="s">
        <v>23</v>
      </c>
      <c r="G11" s="19" t="s">
        <v>72</v>
      </c>
      <c r="H11" s="24">
        <v>45474</v>
      </c>
      <c r="I11" s="34" t="s">
        <v>73</v>
      </c>
      <c r="J11" s="37" t="s">
        <v>74</v>
      </c>
      <c r="K11" s="19" t="s">
        <v>75</v>
      </c>
      <c r="L11" s="19" t="s">
        <v>76</v>
      </c>
      <c r="M11" s="19" t="s">
        <v>77</v>
      </c>
      <c r="N11" s="19" t="s">
        <v>78</v>
      </c>
      <c r="O11" s="18" t="s">
        <v>30</v>
      </c>
      <c r="P11" s="25" t="s">
        <v>79</v>
      </c>
      <c r="Q11" s="25" t="s">
        <v>31</v>
      </c>
      <c r="R11" s="18">
        <v>2.64</v>
      </c>
      <c r="S11" s="46">
        <f t="shared" si="0"/>
        <v>469.36790923825</v>
      </c>
    </row>
    <row r="12" ht="60" customHeight="1" spans="1:19">
      <c r="A12" s="18">
        <v>10</v>
      </c>
      <c r="B12" s="21" t="s">
        <v>80</v>
      </c>
      <c r="C12" s="22" t="s">
        <v>81</v>
      </c>
      <c r="D12" s="18" t="s">
        <v>21</v>
      </c>
      <c r="E12" s="18" t="s">
        <v>22</v>
      </c>
      <c r="F12" s="18" t="s">
        <v>23</v>
      </c>
      <c r="G12" s="19" t="s">
        <v>82</v>
      </c>
      <c r="H12" s="24">
        <v>45505</v>
      </c>
      <c r="I12" s="34" t="s">
        <v>83</v>
      </c>
      <c r="J12" s="37" t="s">
        <v>84</v>
      </c>
      <c r="K12" s="19" t="s">
        <v>49</v>
      </c>
      <c r="L12" s="19" t="s">
        <v>50</v>
      </c>
      <c r="M12" s="19" t="s">
        <v>51</v>
      </c>
      <c r="N12" s="19" t="s">
        <v>40</v>
      </c>
      <c r="O12" s="18" t="s">
        <v>52</v>
      </c>
      <c r="P12" s="25" t="s">
        <v>85</v>
      </c>
      <c r="Q12" s="25" t="s">
        <v>31</v>
      </c>
      <c r="R12" s="18">
        <v>4</v>
      </c>
      <c r="S12" s="46">
        <f t="shared" si="0"/>
        <v>711.163498845833</v>
      </c>
    </row>
    <row r="13" s="13" customFormat="1" ht="86.1" customHeight="1" spans="1:19">
      <c r="A13" s="18">
        <v>11</v>
      </c>
      <c r="B13" s="19">
        <v>22010040007</v>
      </c>
      <c r="C13" s="19" t="s">
        <v>86</v>
      </c>
      <c r="D13" s="19" t="s">
        <v>21</v>
      </c>
      <c r="E13" s="18" t="s">
        <v>22</v>
      </c>
      <c r="F13" s="19" t="s">
        <v>23</v>
      </c>
      <c r="G13" s="19" t="s">
        <v>87</v>
      </c>
      <c r="H13" s="24">
        <v>45622</v>
      </c>
      <c r="I13" s="34" t="s">
        <v>88</v>
      </c>
      <c r="J13" s="19" t="s">
        <v>89</v>
      </c>
      <c r="K13" s="19" t="s">
        <v>90</v>
      </c>
      <c r="L13" s="19" t="s">
        <v>50</v>
      </c>
      <c r="M13" s="37" t="s">
        <v>91</v>
      </c>
      <c r="N13" s="19" t="s">
        <v>29</v>
      </c>
      <c r="O13" s="18" t="s">
        <v>56</v>
      </c>
      <c r="P13" s="25" t="s">
        <v>85</v>
      </c>
      <c r="Q13" s="25" t="s">
        <v>31</v>
      </c>
      <c r="R13" s="18">
        <v>6</v>
      </c>
      <c r="S13" s="46">
        <f t="shared" si="0"/>
        <v>1066.74524826875</v>
      </c>
    </row>
    <row r="14" ht="102.95" customHeight="1" spans="1:19">
      <c r="A14" s="18">
        <v>12</v>
      </c>
      <c r="B14" s="18">
        <v>22010040012</v>
      </c>
      <c r="C14" s="18" t="s">
        <v>92</v>
      </c>
      <c r="D14" s="18" t="s">
        <v>21</v>
      </c>
      <c r="E14" s="18" t="s">
        <v>22</v>
      </c>
      <c r="F14" s="18" t="s">
        <v>55</v>
      </c>
      <c r="G14" s="19" t="s">
        <v>93</v>
      </c>
      <c r="H14" s="20">
        <v>45352</v>
      </c>
      <c r="I14" s="19" t="s">
        <v>94</v>
      </c>
      <c r="J14" s="18" t="s">
        <v>36</v>
      </c>
      <c r="K14" s="19" t="s">
        <v>37</v>
      </c>
      <c r="L14" s="19" t="s">
        <v>38</v>
      </c>
      <c r="M14" s="21" t="s">
        <v>39</v>
      </c>
      <c r="N14" s="19" t="s">
        <v>78</v>
      </c>
      <c r="O14" s="18" t="s">
        <v>52</v>
      </c>
      <c r="P14" s="25" t="s">
        <v>95</v>
      </c>
      <c r="Q14" s="25" t="s">
        <v>31</v>
      </c>
      <c r="R14" s="18">
        <v>3.84</v>
      </c>
      <c r="S14" s="46">
        <f t="shared" si="0"/>
        <v>682.716958891999</v>
      </c>
    </row>
    <row r="15" ht="60" customHeight="1" spans="1:19">
      <c r="A15" s="18">
        <v>13</v>
      </c>
      <c r="B15" s="21" t="s">
        <v>96</v>
      </c>
      <c r="C15" s="22" t="s">
        <v>97</v>
      </c>
      <c r="D15" s="18" t="s">
        <v>21</v>
      </c>
      <c r="E15" s="18" t="s">
        <v>22</v>
      </c>
      <c r="F15" s="18" t="s">
        <v>23</v>
      </c>
      <c r="G15" s="19" t="s">
        <v>98</v>
      </c>
      <c r="H15" s="24">
        <v>45479</v>
      </c>
      <c r="I15" s="34" t="s">
        <v>99</v>
      </c>
      <c r="J15" s="37" t="s">
        <v>100</v>
      </c>
      <c r="K15" s="19" t="s">
        <v>101</v>
      </c>
      <c r="L15" s="19" t="s">
        <v>76</v>
      </c>
      <c r="M15" s="19" t="s">
        <v>39</v>
      </c>
      <c r="N15" s="19" t="s">
        <v>78</v>
      </c>
      <c r="O15" s="18" t="s">
        <v>30</v>
      </c>
      <c r="P15" s="25" t="s">
        <v>41</v>
      </c>
      <c r="Q15" s="25" t="s">
        <v>31</v>
      </c>
      <c r="R15" s="18">
        <v>3.6</v>
      </c>
      <c r="S15" s="46">
        <f t="shared" si="0"/>
        <v>640.047148961249</v>
      </c>
    </row>
    <row r="16" ht="20.1" customHeight="1" spans="1:19">
      <c r="A16" s="18">
        <v>14</v>
      </c>
      <c r="B16" s="18">
        <v>22010040009</v>
      </c>
      <c r="C16" s="18" t="s">
        <v>102</v>
      </c>
      <c r="D16" s="18" t="s">
        <v>21</v>
      </c>
      <c r="E16" s="18" t="s">
        <v>22</v>
      </c>
      <c r="F16" s="18" t="s">
        <v>23</v>
      </c>
      <c r="G16" s="18" t="s">
        <v>103</v>
      </c>
      <c r="H16" s="20">
        <v>45352</v>
      </c>
      <c r="I16" s="18" t="s">
        <v>104</v>
      </c>
      <c r="J16" s="18" t="s">
        <v>36</v>
      </c>
      <c r="K16" s="18" t="s">
        <v>37</v>
      </c>
      <c r="L16" s="18" t="s">
        <v>105</v>
      </c>
      <c r="M16" s="18" t="s">
        <v>39</v>
      </c>
      <c r="N16" s="18" t="s">
        <v>78</v>
      </c>
      <c r="O16" s="18" t="s">
        <v>52</v>
      </c>
      <c r="P16" s="25" t="s">
        <v>85</v>
      </c>
      <c r="Q16" s="18" t="s">
        <v>31</v>
      </c>
      <c r="R16" s="18">
        <v>8.4</v>
      </c>
      <c r="S16" s="46">
        <f t="shared" si="0"/>
        <v>1493.44334757625</v>
      </c>
    </row>
    <row r="17" ht="20.1" customHeight="1" spans="1:19">
      <c r="A17" s="18">
        <v>15</v>
      </c>
      <c r="B17" s="18">
        <v>22010040009</v>
      </c>
      <c r="C17" s="18" t="s">
        <v>102</v>
      </c>
      <c r="D17" s="18" t="s">
        <v>21</v>
      </c>
      <c r="E17" s="18" t="s">
        <v>22</v>
      </c>
      <c r="F17" s="18" t="s">
        <v>23</v>
      </c>
      <c r="G17" s="18" t="s">
        <v>106</v>
      </c>
      <c r="H17" s="20">
        <v>45352</v>
      </c>
      <c r="I17" s="18" t="s">
        <v>104</v>
      </c>
      <c r="J17" s="18" t="s">
        <v>36</v>
      </c>
      <c r="K17" s="18" t="s">
        <v>37</v>
      </c>
      <c r="L17" s="18" t="s">
        <v>107</v>
      </c>
      <c r="M17" s="18" t="s">
        <v>39</v>
      </c>
      <c r="N17" s="18" t="s">
        <v>78</v>
      </c>
      <c r="O17" s="18" t="s">
        <v>52</v>
      </c>
      <c r="P17" s="25" t="s">
        <v>85</v>
      </c>
      <c r="Q17" s="18" t="s">
        <v>31</v>
      </c>
      <c r="R17" s="18">
        <v>4.8</v>
      </c>
      <c r="S17" s="46">
        <f t="shared" si="0"/>
        <v>853.396198614999</v>
      </c>
    </row>
    <row r="18" ht="45" customHeight="1" spans="1:19">
      <c r="A18" s="18">
        <v>16</v>
      </c>
      <c r="B18" s="18">
        <v>19010040011</v>
      </c>
      <c r="C18" s="18" t="s">
        <v>108</v>
      </c>
      <c r="D18" s="19" t="s">
        <v>21</v>
      </c>
      <c r="E18" s="18" t="s">
        <v>22</v>
      </c>
      <c r="F18" s="18" t="s">
        <v>23</v>
      </c>
      <c r="G18" s="19" t="s">
        <v>109</v>
      </c>
      <c r="H18" s="26">
        <v>45292</v>
      </c>
      <c r="I18" s="18" t="s">
        <v>110</v>
      </c>
      <c r="J18" s="19" t="s">
        <v>111</v>
      </c>
      <c r="K18" s="19" t="s">
        <v>112</v>
      </c>
      <c r="L18" s="19" t="s">
        <v>113</v>
      </c>
      <c r="M18" s="19" t="s">
        <v>114</v>
      </c>
      <c r="N18" s="18" t="s">
        <v>78</v>
      </c>
      <c r="O18" s="18" t="s">
        <v>56</v>
      </c>
      <c r="P18" s="25" t="s">
        <v>115</v>
      </c>
      <c r="Q18" s="19" t="s">
        <v>31</v>
      </c>
      <c r="R18" s="19">
        <v>1.2</v>
      </c>
      <c r="S18" s="46">
        <f t="shared" si="0"/>
        <v>213.34904965375</v>
      </c>
    </row>
    <row r="19" ht="45" customHeight="1" spans="1:19">
      <c r="A19" s="18">
        <v>17</v>
      </c>
      <c r="B19" s="18">
        <v>19010040011</v>
      </c>
      <c r="C19" s="18" t="s">
        <v>108</v>
      </c>
      <c r="D19" s="19" t="s">
        <v>21</v>
      </c>
      <c r="E19" s="18" t="s">
        <v>22</v>
      </c>
      <c r="F19" s="18" t="s">
        <v>23</v>
      </c>
      <c r="G19" s="19" t="s">
        <v>116</v>
      </c>
      <c r="H19" s="26">
        <v>45413</v>
      </c>
      <c r="I19" s="19" t="s">
        <v>117</v>
      </c>
      <c r="J19" s="19" t="s">
        <v>118</v>
      </c>
      <c r="K19" s="19" t="s">
        <v>112</v>
      </c>
      <c r="L19" s="19" t="s">
        <v>113</v>
      </c>
      <c r="M19" s="19" t="s">
        <v>114</v>
      </c>
      <c r="N19" s="18" t="s">
        <v>78</v>
      </c>
      <c r="O19" s="18" t="s">
        <v>119</v>
      </c>
      <c r="P19" s="25" t="s">
        <v>79</v>
      </c>
      <c r="Q19" s="19" t="s">
        <v>31</v>
      </c>
      <c r="R19" s="19">
        <v>1.2</v>
      </c>
      <c r="S19" s="46">
        <f t="shared" si="0"/>
        <v>213.34904965375</v>
      </c>
    </row>
    <row r="20" ht="60" customHeight="1" spans="1:19">
      <c r="A20" s="18">
        <v>18</v>
      </c>
      <c r="B20" s="25" t="s">
        <v>120</v>
      </c>
      <c r="C20" s="22" t="s">
        <v>121</v>
      </c>
      <c r="D20" s="18" t="s">
        <v>21</v>
      </c>
      <c r="E20" s="18" t="s">
        <v>22</v>
      </c>
      <c r="F20" s="18" t="s">
        <v>62</v>
      </c>
      <c r="G20" s="19" t="s">
        <v>122</v>
      </c>
      <c r="H20" s="24">
        <v>45474</v>
      </c>
      <c r="I20" s="34" t="s">
        <v>123</v>
      </c>
      <c r="J20" s="37" t="s">
        <v>124</v>
      </c>
      <c r="K20" s="19" t="s">
        <v>49</v>
      </c>
      <c r="L20" s="18" t="s">
        <v>50</v>
      </c>
      <c r="M20" s="37" t="s">
        <v>77</v>
      </c>
      <c r="N20" s="19" t="s">
        <v>78</v>
      </c>
      <c r="O20" s="18" t="s">
        <v>30</v>
      </c>
      <c r="P20" s="38">
        <v>0.25</v>
      </c>
      <c r="Q20" s="18" t="s">
        <v>31</v>
      </c>
      <c r="R20" s="18">
        <v>4.8</v>
      </c>
      <c r="S20" s="46">
        <f t="shared" si="0"/>
        <v>853.396198614999</v>
      </c>
    </row>
    <row r="21" ht="60" customHeight="1" spans="1:19">
      <c r="A21" s="18">
        <v>19</v>
      </c>
      <c r="B21" s="25" t="s">
        <v>120</v>
      </c>
      <c r="C21" s="22" t="s">
        <v>121</v>
      </c>
      <c r="D21" s="18" t="s">
        <v>21</v>
      </c>
      <c r="E21" s="18" t="s">
        <v>22</v>
      </c>
      <c r="F21" s="18" t="s">
        <v>62</v>
      </c>
      <c r="G21" s="19" t="s">
        <v>125</v>
      </c>
      <c r="H21" s="24">
        <v>45505</v>
      </c>
      <c r="I21" s="34" t="s">
        <v>126</v>
      </c>
      <c r="J21" s="37" t="s">
        <v>127</v>
      </c>
      <c r="K21" s="19" t="s">
        <v>37</v>
      </c>
      <c r="L21" s="18" t="s">
        <v>38</v>
      </c>
      <c r="M21" s="37" t="s">
        <v>28</v>
      </c>
      <c r="N21" s="19" t="s">
        <v>78</v>
      </c>
      <c r="O21" s="18" t="s">
        <v>56</v>
      </c>
      <c r="P21" s="38">
        <v>0.75</v>
      </c>
      <c r="Q21" s="18" t="s">
        <v>31</v>
      </c>
      <c r="R21" s="18">
        <v>3.84</v>
      </c>
      <c r="S21" s="46">
        <f t="shared" si="0"/>
        <v>682.716958891999</v>
      </c>
    </row>
    <row r="22" ht="62.1" customHeight="1" spans="1:19">
      <c r="A22" s="18">
        <v>20</v>
      </c>
      <c r="B22" s="25" t="s">
        <v>120</v>
      </c>
      <c r="C22" s="22" t="s">
        <v>121</v>
      </c>
      <c r="D22" s="18" t="s">
        <v>21</v>
      </c>
      <c r="E22" s="18" t="s">
        <v>22</v>
      </c>
      <c r="F22" s="18" t="s">
        <v>62</v>
      </c>
      <c r="G22" s="19" t="s">
        <v>128</v>
      </c>
      <c r="H22" s="24">
        <v>45536</v>
      </c>
      <c r="I22" s="19" t="s">
        <v>129</v>
      </c>
      <c r="J22" s="18" t="s">
        <v>130</v>
      </c>
      <c r="K22" s="18" t="s">
        <v>37</v>
      </c>
      <c r="L22" s="18" t="s">
        <v>38</v>
      </c>
      <c r="M22" s="18" t="s">
        <v>131</v>
      </c>
      <c r="N22" s="18" t="s">
        <v>78</v>
      </c>
      <c r="O22" s="18" t="s">
        <v>30</v>
      </c>
      <c r="P22" s="38">
        <v>0.25</v>
      </c>
      <c r="Q22" s="18" t="s">
        <v>31</v>
      </c>
      <c r="R22" s="18">
        <v>3.84</v>
      </c>
      <c r="S22" s="46">
        <f t="shared" si="0"/>
        <v>682.716958891999</v>
      </c>
    </row>
    <row r="23" ht="60" customHeight="1" spans="1:19">
      <c r="A23" s="18">
        <v>21</v>
      </c>
      <c r="B23" s="25" t="s">
        <v>132</v>
      </c>
      <c r="C23" s="22" t="s">
        <v>133</v>
      </c>
      <c r="D23" s="18" t="s">
        <v>21</v>
      </c>
      <c r="E23" s="18" t="s">
        <v>22</v>
      </c>
      <c r="F23" s="18" t="s">
        <v>55</v>
      </c>
      <c r="G23" s="19" t="s">
        <v>134</v>
      </c>
      <c r="H23" s="24">
        <v>45505</v>
      </c>
      <c r="I23" s="34" t="s">
        <v>135</v>
      </c>
      <c r="J23" s="37" t="s">
        <v>89</v>
      </c>
      <c r="K23" s="19" t="s">
        <v>49</v>
      </c>
      <c r="L23" s="19" t="s">
        <v>50</v>
      </c>
      <c r="M23" s="37" t="s">
        <v>39</v>
      </c>
      <c r="N23" s="19" t="s">
        <v>29</v>
      </c>
      <c r="O23" s="18" t="s">
        <v>52</v>
      </c>
      <c r="P23" s="25" t="s">
        <v>85</v>
      </c>
      <c r="Q23" s="23" t="s">
        <v>31</v>
      </c>
      <c r="R23" s="18">
        <v>6</v>
      </c>
      <c r="S23" s="46">
        <f t="shared" si="0"/>
        <v>1066.74524826875</v>
      </c>
    </row>
    <row r="24" ht="84" customHeight="1" spans="1:19">
      <c r="A24" s="18">
        <v>22</v>
      </c>
      <c r="B24" s="21" t="s">
        <v>132</v>
      </c>
      <c r="C24" s="22" t="s">
        <v>133</v>
      </c>
      <c r="D24" s="18" t="s">
        <v>21</v>
      </c>
      <c r="E24" s="18" t="s">
        <v>22</v>
      </c>
      <c r="F24" s="23" t="s">
        <v>55</v>
      </c>
      <c r="G24" s="19" t="s">
        <v>136</v>
      </c>
      <c r="H24" s="24">
        <v>45505</v>
      </c>
      <c r="I24" s="34" t="s">
        <v>137</v>
      </c>
      <c r="J24" s="21" t="s">
        <v>138</v>
      </c>
      <c r="K24" s="19" t="s">
        <v>139</v>
      </c>
      <c r="L24" s="19" t="s">
        <v>113</v>
      </c>
      <c r="M24" s="21" t="s">
        <v>140</v>
      </c>
      <c r="N24" s="19" t="s">
        <v>40</v>
      </c>
      <c r="O24" s="18" t="s">
        <v>30</v>
      </c>
      <c r="P24" s="25" t="s">
        <v>41</v>
      </c>
      <c r="Q24" s="23" t="s">
        <v>31</v>
      </c>
      <c r="R24" s="18">
        <v>1</v>
      </c>
      <c r="S24" s="46">
        <f t="shared" si="0"/>
        <v>177.790874711458</v>
      </c>
    </row>
    <row r="25" ht="36" spans="1:19">
      <c r="A25" s="18">
        <v>23</v>
      </c>
      <c r="B25" s="27" t="s">
        <v>141</v>
      </c>
      <c r="C25" s="28" t="s">
        <v>142</v>
      </c>
      <c r="D25" s="29" t="s">
        <v>44</v>
      </c>
      <c r="E25" s="18" t="s">
        <v>22</v>
      </c>
      <c r="F25" s="29" t="s">
        <v>45</v>
      </c>
      <c r="G25" s="30" t="s">
        <v>143</v>
      </c>
      <c r="H25" s="31">
        <v>45597</v>
      </c>
      <c r="I25" s="39" t="s">
        <v>144</v>
      </c>
      <c r="J25" s="40" t="s">
        <v>145</v>
      </c>
      <c r="K25" s="30" t="s">
        <v>49</v>
      </c>
      <c r="L25" s="30" t="s">
        <v>50</v>
      </c>
      <c r="M25" s="30" t="s">
        <v>51</v>
      </c>
      <c r="N25" s="30" t="s">
        <v>40</v>
      </c>
      <c r="O25" s="29" t="s">
        <v>52</v>
      </c>
      <c r="P25" s="33" t="s">
        <v>53</v>
      </c>
      <c r="Q25" s="33" t="s">
        <v>146</v>
      </c>
      <c r="R25" s="29">
        <v>4</v>
      </c>
      <c r="S25" s="46">
        <f t="shared" si="0"/>
        <v>711.163498845833</v>
      </c>
    </row>
    <row r="26" ht="24" spans="1:19">
      <c r="A26" s="18">
        <v>24</v>
      </c>
      <c r="B26" s="27">
        <v>21010040011</v>
      </c>
      <c r="C26" s="28" t="s">
        <v>147</v>
      </c>
      <c r="D26" s="27" t="s">
        <v>21</v>
      </c>
      <c r="E26" s="18" t="s">
        <v>22</v>
      </c>
      <c r="F26" s="32" t="s">
        <v>23</v>
      </c>
      <c r="G26" s="27" t="s">
        <v>148</v>
      </c>
      <c r="H26" s="31">
        <v>45383</v>
      </c>
      <c r="I26" s="39" t="s">
        <v>149</v>
      </c>
      <c r="J26" s="27" t="s">
        <v>150</v>
      </c>
      <c r="K26" s="30" t="s">
        <v>49</v>
      </c>
      <c r="L26" s="30" t="s">
        <v>50</v>
      </c>
      <c r="M26" s="27" t="s">
        <v>151</v>
      </c>
      <c r="N26" s="30" t="s">
        <v>78</v>
      </c>
      <c r="O26" s="29" t="s">
        <v>30</v>
      </c>
      <c r="P26" s="32" t="s">
        <v>79</v>
      </c>
      <c r="Q26" s="32" t="s">
        <v>31</v>
      </c>
      <c r="R26" s="29">
        <v>4.8</v>
      </c>
      <c r="S26" s="46">
        <f t="shared" si="0"/>
        <v>853.396198614999</v>
      </c>
    </row>
    <row r="27" ht="24" spans="1:19">
      <c r="A27" s="18">
        <v>25</v>
      </c>
      <c r="B27" s="27" t="s">
        <v>152</v>
      </c>
      <c r="C27" s="28" t="s">
        <v>153</v>
      </c>
      <c r="D27" s="29" t="s">
        <v>21</v>
      </c>
      <c r="E27" s="18" t="s">
        <v>22</v>
      </c>
      <c r="F27" s="29" t="s">
        <v>23</v>
      </c>
      <c r="G27" s="30" t="s">
        <v>154</v>
      </c>
      <c r="H27" s="31">
        <v>45627</v>
      </c>
      <c r="I27" s="39" t="s">
        <v>83</v>
      </c>
      <c r="J27" s="40" t="s">
        <v>84</v>
      </c>
      <c r="K27" s="30" t="s">
        <v>49</v>
      </c>
      <c r="L27" s="30" t="s">
        <v>50</v>
      </c>
      <c r="M27" s="30" t="s">
        <v>51</v>
      </c>
      <c r="N27" s="30" t="s">
        <v>40</v>
      </c>
      <c r="O27" s="29" t="s">
        <v>56</v>
      </c>
      <c r="P27" s="33" t="s">
        <v>115</v>
      </c>
      <c r="Q27" s="33" t="s">
        <v>31</v>
      </c>
      <c r="R27" s="29">
        <v>4</v>
      </c>
      <c r="S27" s="46">
        <f t="shared" si="0"/>
        <v>711.163498845833</v>
      </c>
    </row>
    <row r="28" ht="60" spans="1:19">
      <c r="A28" s="18">
        <v>26</v>
      </c>
      <c r="B28" s="33" t="s">
        <v>155</v>
      </c>
      <c r="C28" s="28" t="s">
        <v>156</v>
      </c>
      <c r="D28" s="29" t="s">
        <v>21</v>
      </c>
      <c r="E28" s="18" t="s">
        <v>22</v>
      </c>
      <c r="F28" s="29" t="s">
        <v>62</v>
      </c>
      <c r="G28" s="30" t="s">
        <v>157</v>
      </c>
      <c r="H28" s="31">
        <v>45627</v>
      </c>
      <c r="I28" s="39" t="s">
        <v>158</v>
      </c>
      <c r="J28" s="40" t="s">
        <v>159</v>
      </c>
      <c r="K28" s="30" t="s">
        <v>37</v>
      </c>
      <c r="L28" s="30" t="s">
        <v>38</v>
      </c>
      <c r="M28" s="41" t="s">
        <v>160</v>
      </c>
      <c r="N28" s="30" t="s">
        <v>78</v>
      </c>
      <c r="O28" s="29" t="s">
        <v>56</v>
      </c>
      <c r="P28" s="29" t="s">
        <v>161</v>
      </c>
      <c r="Q28" s="29" t="s">
        <v>31</v>
      </c>
      <c r="R28" s="29">
        <v>3.84</v>
      </c>
      <c r="S28" s="46">
        <f t="shared" si="0"/>
        <v>682.716958891999</v>
      </c>
    </row>
    <row r="29" ht="48" spans="1:19">
      <c r="A29" s="18">
        <v>27</v>
      </c>
      <c r="B29" s="33">
        <v>24010040026</v>
      </c>
      <c r="C29" s="28" t="s">
        <v>162</v>
      </c>
      <c r="D29" s="29" t="s">
        <v>21</v>
      </c>
      <c r="E29" s="18" t="s">
        <v>22</v>
      </c>
      <c r="F29" s="29" t="s">
        <v>23</v>
      </c>
      <c r="G29" s="30" t="s">
        <v>163</v>
      </c>
      <c r="H29" s="31">
        <v>45597</v>
      </c>
      <c r="I29" s="39" t="s">
        <v>164</v>
      </c>
      <c r="J29" s="40" t="s">
        <v>165</v>
      </c>
      <c r="K29" s="30" t="s">
        <v>37</v>
      </c>
      <c r="L29" s="30" t="s">
        <v>38</v>
      </c>
      <c r="M29" s="30" t="s">
        <v>114</v>
      </c>
      <c r="N29" s="30" t="s">
        <v>78</v>
      </c>
      <c r="O29" s="29" t="s">
        <v>30</v>
      </c>
      <c r="P29" s="32" t="s">
        <v>79</v>
      </c>
      <c r="Q29" s="29" t="s">
        <v>31</v>
      </c>
      <c r="R29" s="29">
        <v>3.84</v>
      </c>
      <c r="S29" s="46">
        <f t="shared" si="0"/>
        <v>682.716958891999</v>
      </c>
    </row>
    <row r="30" ht="72" spans="1:19">
      <c r="A30" s="18">
        <v>28</v>
      </c>
      <c r="B30" s="33" t="s">
        <v>152</v>
      </c>
      <c r="C30" s="28" t="s">
        <v>153</v>
      </c>
      <c r="D30" s="29" t="s">
        <v>21</v>
      </c>
      <c r="E30" s="18" t="s">
        <v>22</v>
      </c>
      <c r="F30" s="29" t="s">
        <v>23</v>
      </c>
      <c r="G30" s="30" t="s">
        <v>166</v>
      </c>
      <c r="H30" s="31">
        <v>45352</v>
      </c>
      <c r="I30" s="39" t="s">
        <v>104</v>
      </c>
      <c r="J30" s="40" t="s">
        <v>36</v>
      </c>
      <c r="K30" s="30" t="s">
        <v>105</v>
      </c>
      <c r="L30" s="30" t="s">
        <v>38</v>
      </c>
      <c r="M30" s="41" t="s">
        <v>39</v>
      </c>
      <c r="N30" s="30" t="s">
        <v>78</v>
      </c>
      <c r="O30" s="29" t="s">
        <v>56</v>
      </c>
      <c r="P30" s="29" t="s">
        <v>167</v>
      </c>
      <c r="Q30" s="29" t="s">
        <v>31</v>
      </c>
      <c r="R30" s="29">
        <v>8.4</v>
      </c>
      <c r="S30" s="46">
        <f t="shared" si="0"/>
        <v>1493.44334757625</v>
      </c>
    </row>
    <row r="31" ht="60" spans="1:19">
      <c r="A31" s="18">
        <v>29</v>
      </c>
      <c r="B31" s="33">
        <v>21010040001</v>
      </c>
      <c r="C31" s="28" t="s">
        <v>168</v>
      </c>
      <c r="D31" s="29" t="s">
        <v>21</v>
      </c>
      <c r="E31" s="18" t="s">
        <v>22</v>
      </c>
      <c r="F31" s="29" t="s">
        <v>23</v>
      </c>
      <c r="G31" s="30" t="s">
        <v>169</v>
      </c>
      <c r="H31" s="31">
        <v>45383</v>
      </c>
      <c r="I31" s="39" t="s">
        <v>170</v>
      </c>
      <c r="J31" s="40" t="s">
        <v>171</v>
      </c>
      <c r="K31" s="30" t="s">
        <v>37</v>
      </c>
      <c r="L31" s="30" t="s">
        <v>38</v>
      </c>
      <c r="M31" s="30" t="s">
        <v>91</v>
      </c>
      <c r="N31" s="30" t="s">
        <v>78</v>
      </c>
      <c r="O31" s="29" t="s">
        <v>30</v>
      </c>
      <c r="P31" s="29" t="s">
        <v>172</v>
      </c>
      <c r="Q31" s="29" t="s">
        <v>31</v>
      </c>
      <c r="R31" s="29">
        <v>3.84</v>
      </c>
      <c r="S31" s="46">
        <f t="shared" si="0"/>
        <v>682.716958891999</v>
      </c>
    </row>
    <row r="32" ht="48" spans="1:19">
      <c r="A32" s="18">
        <v>30</v>
      </c>
      <c r="B32" s="33">
        <v>21020040045</v>
      </c>
      <c r="C32" s="28" t="s">
        <v>173</v>
      </c>
      <c r="D32" s="29" t="s">
        <v>44</v>
      </c>
      <c r="E32" s="18" t="s">
        <v>22</v>
      </c>
      <c r="F32" s="29" t="s">
        <v>23</v>
      </c>
      <c r="G32" s="30" t="s">
        <v>174</v>
      </c>
      <c r="H32" s="31">
        <v>45505</v>
      </c>
      <c r="I32" s="39" t="s">
        <v>170</v>
      </c>
      <c r="J32" s="40" t="s">
        <v>171</v>
      </c>
      <c r="K32" s="30" t="s">
        <v>37</v>
      </c>
      <c r="L32" s="30" t="s">
        <v>38</v>
      </c>
      <c r="M32" s="41" t="s">
        <v>91</v>
      </c>
      <c r="N32" s="30" t="s">
        <v>40</v>
      </c>
      <c r="O32" s="29" t="s">
        <v>52</v>
      </c>
      <c r="P32" s="47" t="s">
        <v>53</v>
      </c>
      <c r="Q32" s="29" t="s">
        <v>31</v>
      </c>
      <c r="R32" s="29">
        <v>3.2</v>
      </c>
      <c r="S32" s="46">
        <f t="shared" si="0"/>
        <v>568.930799076666</v>
      </c>
    </row>
    <row r="33" ht="72" spans="1:19">
      <c r="A33" s="18">
        <v>31</v>
      </c>
      <c r="B33" s="19">
        <v>21020040058</v>
      </c>
      <c r="C33" s="19" t="s">
        <v>175</v>
      </c>
      <c r="D33" s="19" t="s">
        <v>44</v>
      </c>
      <c r="E33" s="18" t="s">
        <v>22</v>
      </c>
      <c r="F33" s="19" t="s">
        <v>23</v>
      </c>
      <c r="G33" s="19" t="s">
        <v>176</v>
      </c>
      <c r="H33" s="26">
        <v>45352</v>
      </c>
      <c r="I33" s="19" t="s">
        <v>177</v>
      </c>
      <c r="J33" s="19" t="s">
        <v>178</v>
      </c>
      <c r="K33" s="19" t="s">
        <v>37</v>
      </c>
      <c r="L33" s="19" t="s">
        <v>37</v>
      </c>
      <c r="M33" s="19" t="s">
        <v>140</v>
      </c>
      <c r="N33" s="19" t="s">
        <v>40</v>
      </c>
      <c r="O33" s="19" t="s">
        <v>30</v>
      </c>
      <c r="P33" s="47" t="s">
        <v>172</v>
      </c>
      <c r="Q33" s="19" t="s">
        <v>31</v>
      </c>
      <c r="R33" s="19">
        <v>3.2</v>
      </c>
      <c r="S33" s="46">
        <f t="shared" si="0"/>
        <v>568.930799076666</v>
      </c>
    </row>
    <row r="34" ht="48" spans="1:19">
      <c r="A34" s="18">
        <v>32</v>
      </c>
      <c r="B34" s="27" t="s">
        <v>179</v>
      </c>
      <c r="C34" s="28" t="s">
        <v>180</v>
      </c>
      <c r="D34" s="29" t="s">
        <v>21</v>
      </c>
      <c r="E34" s="18" t="s">
        <v>22</v>
      </c>
      <c r="F34" s="29" t="s">
        <v>23</v>
      </c>
      <c r="G34" s="30" t="s">
        <v>181</v>
      </c>
      <c r="H34" s="31">
        <v>45505</v>
      </c>
      <c r="I34" s="39" t="s">
        <v>182</v>
      </c>
      <c r="J34" s="40" t="s">
        <v>183</v>
      </c>
      <c r="K34" s="30" t="s">
        <v>184</v>
      </c>
      <c r="L34" s="30" t="s">
        <v>76</v>
      </c>
      <c r="M34" s="30" t="s">
        <v>28</v>
      </c>
      <c r="N34" s="30" t="s">
        <v>29</v>
      </c>
      <c r="O34" s="29" t="s">
        <v>56</v>
      </c>
      <c r="P34" s="33" t="s">
        <v>115</v>
      </c>
      <c r="Q34" s="33" t="s">
        <v>31</v>
      </c>
      <c r="R34" s="29">
        <f>1.5*1.5</f>
        <v>2.25</v>
      </c>
      <c r="S34" s="46">
        <f t="shared" si="0"/>
        <v>400.029468100781</v>
      </c>
    </row>
    <row r="35" ht="28.8" spans="1:19">
      <c r="A35" s="18">
        <v>33</v>
      </c>
      <c r="B35" s="33" t="s">
        <v>185</v>
      </c>
      <c r="C35" s="28" t="s">
        <v>186</v>
      </c>
      <c r="D35" s="29" t="s">
        <v>44</v>
      </c>
      <c r="E35" s="18" t="s">
        <v>22</v>
      </c>
      <c r="F35" s="29" t="s">
        <v>187</v>
      </c>
      <c r="G35" s="34" t="s">
        <v>188</v>
      </c>
      <c r="H35" s="31">
        <v>45627</v>
      </c>
      <c r="I35" s="39" t="s">
        <v>189</v>
      </c>
      <c r="J35" s="40" t="s">
        <v>190</v>
      </c>
      <c r="K35" s="30" t="s">
        <v>191</v>
      </c>
      <c r="L35" s="30" t="s">
        <v>76</v>
      </c>
      <c r="M35" s="41" t="s">
        <v>192</v>
      </c>
      <c r="N35" s="30" t="s">
        <v>78</v>
      </c>
      <c r="O35" s="29" t="s">
        <v>30</v>
      </c>
      <c r="P35" s="33" t="s">
        <v>79</v>
      </c>
      <c r="Q35" s="29" t="s">
        <v>31</v>
      </c>
      <c r="R35" s="29">
        <v>2.25</v>
      </c>
      <c r="S35" s="46">
        <f t="shared" si="0"/>
        <v>400.029468100781</v>
      </c>
    </row>
    <row r="36" ht="84" spans="1:19">
      <c r="A36" s="18">
        <v>34</v>
      </c>
      <c r="B36" s="27" t="s">
        <v>193</v>
      </c>
      <c r="C36" s="28" t="s">
        <v>194</v>
      </c>
      <c r="D36" s="27" t="s">
        <v>44</v>
      </c>
      <c r="E36" s="18" t="s">
        <v>22</v>
      </c>
      <c r="F36" s="32" t="s">
        <v>195</v>
      </c>
      <c r="G36" s="27" t="s">
        <v>196</v>
      </c>
      <c r="H36" s="31">
        <v>45352</v>
      </c>
      <c r="I36" s="39" t="s">
        <v>197</v>
      </c>
      <c r="J36" s="27" t="s">
        <v>198</v>
      </c>
      <c r="K36" s="30" t="s">
        <v>101</v>
      </c>
      <c r="L36" s="30" t="s">
        <v>76</v>
      </c>
      <c r="M36" s="27" t="s">
        <v>39</v>
      </c>
      <c r="N36" s="30" t="s">
        <v>29</v>
      </c>
      <c r="O36" s="29" t="s">
        <v>56</v>
      </c>
      <c r="P36" s="32" t="s">
        <v>161</v>
      </c>
      <c r="Q36" s="32" t="s">
        <v>146</v>
      </c>
      <c r="R36" s="29">
        <v>4.5</v>
      </c>
      <c r="S36" s="46">
        <f t="shared" si="0"/>
        <v>800.058936201562</v>
      </c>
    </row>
    <row r="37" ht="48" spans="1:19">
      <c r="A37" s="18">
        <v>35</v>
      </c>
      <c r="B37" s="33" t="s">
        <v>199</v>
      </c>
      <c r="C37" s="28" t="s">
        <v>200</v>
      </c>
      <c r="D37" s="29" t="s">
        <v>44</v>
      </c>
      <c r="E37" s="18" t="s">
        <v>22</v>
      </c>
      <c r="F37" s="29" t="s">
        <v>23</v>
      </c>
      <c r="G37" s="30" t="s">
        <v>201</v>
      </c>
      <c r="H37" s="31">
        <v>45383</v>
      </c>
      <c r="I37" s="39" t="s">
        <v>202</v>
      </c>
      <c r="J37" s="40" t="s">
        <v>203</v>
      </c>
      <c r="K37" s="30" t="s">
        <v>105</v>
      </c>
      <c r="L37" s="30" t="s">
        <v>38</v>
      </c>
      <c r="M37" s="41" t="s">
        <v>151</v>
      </c>
      <c r="N37" s="30" t="s">
        <v>78</v>
      </c>
      <c r="O37" s="29" t="s">
        <v>56</v>
      </c>
      <c r="P37" s="33" t="s">
        <v>95</v>
      </c>
      <c r="Q37" s="29" t="s">
        <v>31</v>
      </c>
      <c r="R37" s="29">
        <v>8.4</v>
      </c>
      <c r="S37" s="46">
        <f t="shared" si="0"/>
        <v>1493.44334757625</v>
      </c>
    </row>
    <row r="38" ht="60" spans="1:19">
      <c r="A38" s="18">
        <v>36</v>
      </c>
      <c r="B38" s="27" t="s">
        <v>204</v>
      </c>
      <c r="C38" s="28" t="s">
        <v>205</v>
      </c>
      <c r="D38" s="27" t="s">
        <v>21</v>
      </c>
      <c r="E38" s="18" t="s">
        <v>22</v>
      </c>
      <c r="F38" s="32" t="s">
        <v>206</v>
      </c>
      <c r="G38" s="27" t="s">
        <v>207</v>
      </c>
      <c r="H38" s="31">
        <v>45597</v>
      </c>
      <c r="I38" s="39" t="s">
        <v>208</v>
      </c>
      <c r="J38" s="27" t="s">
        <v>209</v>
      </c>
      <c r="K38" s="30" t="s">
        <v>75</v>
      </c>
      <c r="L38" s="30" t="s">
        <v>76</v>
      </c>
      <c r="M38" s="27" t="s">
        <v>151</v>
      </c>
      <c r="N38" s="30" t="s">
        <v>78</v>
      </c>
      <c r="O38" s="29" t="s">
        <v>30</v>
      </c>
      <c r="P38" s="32" t="s">
        <v>41</v>
      </c>
      <c r="Q38" s="32" t="s">
        <v>146</v>
      </c>
      <c r="R38" s="29">
        <v>2.64</v>
      </c>
      <c r="S38" s="46">
        <f t="shared" si="0"/>
        <v>469.36790923825</v>
      </c>
    </row>
    <row r="39" ht="48" spans="1:19">
      <c r="A39" s="18">
        <v>37</v>
      </c>
      <c r="B39" s="27">
        <v>21020040071</v>
      </c>
      <c r="C39" s="28" t="s">
        <v>210</v>
      </c>
      <c r="D39" s="27" t="s">
        <v>44</v>
      </c>
      <c r="E39" s="18" t="s">
        <v>22</v>
      </c>
      <c r="F39" s="32" t="s">
        <v>23</v>
      </c>
      <c r="G39" s="27" t="s">
        <v>211</v>
      </c>
      <c r="H39" s="31">
        <v>45323</v>
      </c>
      <c r="I39" s="39" t="s">
        <v>212</v>
      </c>
      <c r="J39" s="27" t="s">
        <v>213</v>
      </c>
      <c r="K39" s="30" t="s">
        <v>214</v>
      </c>
      <c r="L39" s="30" t="s">
        <v>76</v>
      </c>
      <c r="M39" s="27" t="s">
        <v>91</v>
      </c>
      <c r="N39" s="30" t="s">
        <v>78</v>
      </c>
      <c r="O39" s="29" t="s">
        <v>30</v>
      </c>
      <c r="P39" s="32" t="s">
        <v>215</v>
      </c>
      <c r="Q39" s="32" t="s">
        <v>31</v>
      </c>
      <c r="R39" s="29">
        <v>3.6</v>
      </c>
      <c r="S39" s="46">
        <f t="shared" ref="S39:S56" si="1">R39/203.61*36200</f>
        <v>640.047148961249</v>
      </c>
    </row>
    <row r="40" ht="36" spans="1:19">
      <c r="A40" s="18">
        <v>38</v>
      </c>
      <c r="B40" s="33" t="s">
        <v>216</v>
      </c>
      <c r="C40" s="28" t="s">
        <v>217</v>
      </c>
      <c r="D40" s="29" t="s">
        <v>21</v>
      </c>
      <c r="E40" s="18" t="s">
        <v>22</v>
      </c>
      <c r="F40" s="29" t="s">
        <v>23</v>
      </c>
      <c r="G40" s="30" t="s">
        <v>218</v>
      </c>
      <c r="H40" s="31">
        <v>45548</v>
      </c>
      <c r="I40" s="39" t="s">
        <v>219</v>
      </c>
      <c r="J40" s="40" t="s">
        <v>220</v>
      </c>
      <c r="K40" s="30" t="s">
        <v>112</v>
      </c>
      <c r="L40" s="30" t="s">
        <v>113</v>
      </c>
      <c r="M40" s="30" t="s">
        <v>114</v>
      </c>
      <c r="N40" s="30" t="s">
        <v>78</v>
      </c>
      <c r="O40" s="29" t="s">
        <v>30</v>
      </c>
      <c r="P40" s="29" t="s">
        <v>41</v>
      </c>
      <c r="Q40" s="29" t="s">
        <v>31</v>
      </c>
      <c r="R40" s="29">
        <v>1.2</v>
      </c>
      <c r="S40" s="46">
        <f t="shared" si="1"/>
        <v>213.34904965375</v>
      </c>
    </row>
    <row r="41" ht="72" spans="1:19">
      <c r="A41" s="18">
        <v>39</v>
      </c>
      <c r="B41" s="27" t="s">
        <v>221</v>
      </c>
      <c r="C41" s="28" t="s">
        <v>222</v>
      </c>
      <c r="D41" s="27" t="s">
        <v>21</v>
      </c>
      <c r="E41" s="18" t="s">
        <v>22</v>
      </c>
      <c r="F41" s="32" t="s">
        <v>23</v>
      </c>
      <c r="G41" s="27" t="s">
        <v>223</v>
      </c>
      <c r="H41" s="31">
        <v>45481</v>
      </c>
      <c r="I41" s="39" t="s">
        <v>224</v>
      </c>
      <c r="J41" s="27" t="s">
        <v>225</v>
      </c>
      <c r="K41" s="30" t="s">
        <v>37</v>
      </c>
      <c r="L41" s="30" t="s">
        <v>38</v>
      </c>
      <c r="M41" s="27" t="s">
        <v>39</v>
      </c>
      <c r="N41" s="30" t="s">
        <v>29</v>
      </c>
      <c r="O41" s="29" t="s">
        <v>52</v>
      </c>
      <c r="P41" s="32" t="s">
        <v>85</v>
      </c>
      <c r="Q41" s="32" t="s">
        <v>31</v>
      </c>
      <c r="R41" s="29">
        <v>4.8</v>
      </c>
      <c r="S41" s="46">
        <f t="shared" si="1"/>
        <v>853.396198614999</v>
      </c>
    </row>
    <row r="42" ht="24" spans="1:19">
      <c r="A42" s="18">
        <v>40</v>
      </c>
      <c r="B42" s="29">
        <v>23010040002</v>
      </c>
      <c r="C42" s="29" t="s">
        <v>226</v>
      </c>
      <c r="D42" s="29" t="s">
        <v>21</v>
      </c>
      <c r="E42" s="18" t="s">
        <v>22</v>
      </c>
      <c r="F42" s="29" t="s">
        <v>23</v>
      </c>
      <c r="G42" s="30" t="s">
        <v>227</v>
      </c>
      <c r="H42" s="35">
        <v>45627</v>
      </c>
      <c r="I42" s="29" t="s">
        <v>228</v>
      </c>
      <c r="J42" s="29" t="s">
        <v>229</v>
      </c>
      <c r="K42" s="29" t="s">
        <v>230</v>
      </c>
      <c r="L42" s="29" t="s">
        <v>113</v>
      </c>
      <c r="M42" s="29" t="s">
        <v>51</v>
      </c>
      <c r="N42" s="29" t="s">
        <v>40</v>
      </c>
      <c r="O42" s="29" t="s">
        <v>56</v>
      </c>
      <c r="P42" s="33" t="s">
        <v>115</v>
      </c>
      <c r="Q42" s="29" t="s">
        <v>146</v>
      </c>
      <c r="R42" s="29">
        <v>0.5</v>
      </c>
      <c r="S42" s="46">
        <f t="shared" si="1"/>
        <v>88.8954373557291</v>
      </c>
    </row>
    <row r="43" ht="60" spans="1:19">
      <c r="A43" s="18">
        <v>41</v>
      </c>
      <c r="B43" s="30">
        <v>23010040033</v>
      </c>
      <c r="C43" s="30" t="s">
        <v>231</v>
      </c>
      <c r="D43" s="30" t="s">
        <v>21</v>
      </c>
      <c r="E43" s="18" t="s">
        <v>22</v>
      </c>
      <c r="F43" s="30" t="s">
        <v>232</v>
      </c>
      <c r="G43" s="30" t="s">
        <v>233</v>
      </c>
      <c r="H43" s="36">
        <v>45566</v>
      </c>
      <c r="I43" s="30" t="s">
        <v>234</v>
      </c>
      <c r="J43" s="30" t="s">
        <v>235</v>
      </c>
      <c r="K43" s="30" t="s">
        <v>236</v>
      </c>
      <c r="L43" s="30" t="s">
        <v>237</v>
      </c>
      <c r="M43" s="30" t="s">
        <v>91</v>
      </c>
      <c r="N43" s="30" t="s">
        <v>78</v>
      </c>
      <c r="O43" s="30" t="s">
        <v>30</v>
      </c>
      <c r="P43" s="42" t="s">
        <v>238</v>
      </c>
      <c r="Q43" s="30" t="s">
        <v>31</v>
      </c>
      <c r="R43" s="30">
        <v>12</v>
      </c>
      <c r="S43" s="46">
        <f t="shared" si="1"/>
        <v>2133.4904965375</v>
      </c>
    </row>
    <row r="44" ht="36" spans="1:19">
      <c r="A44" s="18">
        <v>42</v>
      </c>
      <c r="B44" s="30">
        <v>23010040022</v>
      </c>
      <c r="C44" s="30" t="s">
        <v>239</v>
      </c>
      <c r="D44" s="30" t="s">
        <v>21</v>
      </c>
      <c r="E44" s="18" t="s">
        <v>22</v>
      </c>
      <c r="F44" s="30" t="s">
        <v>62</v>
      </c>
      <c r="G44" s="30" t="s">
        <v>240</v>
      </c>
      <c r="H44" s="36">
        <v>45474</v>
      </c>
      <c r="I44" s="30" t="s">
        <v>67</v>
      </c>
      <c r="J44" s="30" t="s">
        <v>68</v>
      </c>
      <c r="K44" s="30" t="s">
        <v>37</v>
      </c>
      <c r="L44" s="30" t="s">
        <v>38</v>
      </c>
      <c r="M44" s="30" t="s">
        <v>39</v>
      </c>
      <c r="N44" s="30" t="s">
        <v>29</v>
      </c>
      <c r="O44" s="30" t="s">
        <v>52</v>
      </c>
      <c r="P44" s="33" t="s">
        <v>53</v>
      </c>
      <c r="Q44" s="29" t="s">
        <v>31</v>
      </c>
      <c r="R44" s="29">
        <v>4.8</v>
      </c>
      <c r="S44" s="46">
        <f t="shared" si="1"/>
        <v>853.396198614999</v>
      </c>
    </row>
    <row r="45" ht="36" spans="1:19">
      <c r="A45" s="18">
        <v>43</v>
      </c>
      <c r="B45" s="30">
        <v>23020040084</v>
      </c>
      <c r="C45" s="30" t="s">
        <v>241</v>
      </c>
      <c r="D45" s="30" t="s">
        <v>44</v>
      </c>
      <c r="E45" s="18" t="s">
        <v>22</v>
      </c>
      <c r="F45" s="30" t="s">
        <v>187</v>
      </c>
      <c r="G45" s="30" t="s">
        <v>242</v>
      </c>
      <c r="H45" s="36">
        <v>45444</v>
      </c>
      <c r="I45" s="30" t="s">
        <v>243</v>
      </c>
      <c r="J45" s="30" t="s">
        <v>244</v>
      </c>
      <c r="K45" s="30" t="s">
        <v>112</v>
      </c>
      <c r="L45" s="30" t="s">
        <v>113</v>
      </c>
      <c r="M45" s="30" t="s">
        <v>114</v>
      </c>
      <c r="N45" s="30" t="s">
        <v>78</v>
      </c>
      <c r="O45" s="30" t="s">
        <v>30</v>
      </c>
      <c r="P45" s="33" t="s">
        <v>245</v>
      </c>
      <c r="Q45" s="29" t="s">
        <v>31</v>
      </c>
      <c r="R45" s="29">
        <v>1.2</v>
      </c>
      <c r="S45" s="46">
        <f t="shared" si="1"/>
        <v>213.34904965375</v>
      </c>
    </row>
    <row r="46" ht="24" spans="1:19">
      <c r="A46" s="18">
        <v>44</v>
      </c>
      <c r="B46" s="30">
        <v>23020040084</v>
      </c>
      <c r="C46" s="30" t="s">
        <v>241</v>
      </c>
      <c r="D46" s="30" t="s">
        <v>44</v>
      </c>
      <c r="E46" s="18" t="s">
        <v>22</v>
      </c>
      <c r="F46" s="30" t="s">
        <v>187</v>
      </c>
      <c r="G46" s="30" t="s">
        <v>246</v>
      </c>
      <c r="H46" s="36">
        <v>45566</v>
      </c>
      <c r="I46" s="30" t="s">
        <v>247</v>
      </c>
      <c r="J46" s="30" t="s">
        <v>248</v>
      </c>
      <c r="K46" s="30" t="s">
        <v>191</v>
      </c>
      <c r="L46" s="30" t="s">
        <v>76</v>
      </c>
      <c r="M46" s="30" t="s">
        <v>192</v>
      </c>
      <c r="N46" s="30" t="s">
        <v>40</v>
      </c>
      <c r="O46" s="30" t="s">
        <v>30</v>
      </c>
      <c r="P46" s="33" t="s">
        <v>245</v>
      </c>
      <c r="Q46" s="29" t="s">
        <v>31</v>
      </c>
      <c r="R46" s="29">
        <v>1.5</v>
      </c>
      <c r="S46" s="46">
        <f t="shared" si="1"/>
        <v>266.686312067187</v>
      </c>
    </row>
    <row r="47" ht="72" spans="1:19">
      <c r="A47" s="18">
        <v>45</v>
      </c>
      <c r="B47" s="30">
        <v>23010040001</v>
      </c>
      <c r="C47" s="30" t="s">
        <v>249</v>
      </c>
      <c r="D47" s="30" t="s">
        <v>21</v>
      </c>
      <c r="E47" s="18" t="s">
        <v>22</v>
      </c>
      <c r="F47" s="30" t="s">
        <v>23</v>
      </c>
      <c r="G47" s="30" t="s">
        <v>250</v>
      </c>
      <c r="H47" s="36">
        <v>45474</v>
      </c>
      <c r="I47" s="30" t="s">
        <v>251</v>
      </c>
      <c r="J47" s="30" t="s">
        <v>252</v>
      </c>
      <c r="K47" s="30" t="s">
        <v>37</v>
      </c>
      <c r="L47" s="30" t="s">
        <v>38</v>
      </c>
      <c r="M47" s="30" t="s">
        <v>91</v>
      </c>
      <c r="N47" s="30" t="s">
        <v>78</v>
      </c>
      <c r="O47" s="30" t="s">
        <v>52</v>
      </c>
      <c r="P47" s="33" t="s">
        <v>95</v>
      </c>
      <c r="Q47" s="29" t="s">
        <v>146</v>
      </c>
      <c r="R47" s="29">
        <v>3.84</v>
      </c>
      <c r="S47" s="46">
        <f t="shared" si="1"/>
        <v>682.716958891999</v>
      </c>
    </row>
    <row r="48" ht="36" spans="1:19">
      <c r="A48" s="18">
        <v>46</v>
      </c>
      <c r="B48" s="30">
        <v>23010040001</v>
      </c>
      <c r="C48" s="30" t="s">
        <v>249</v>
      </c>
      <c r="D48" s="30" t="s">
        <v>21</v>
      </c>
      <c r="E48" s="18" t="s">
        <v>22</v>
      </c>
      <c r="F48" s="30" t="s">
        <v>23</v>
      </c>
      <c r="G48" s="30" t="s">
        <v>253</v>
      </c>
      <c r="H48" s="36">
        <v>45505</v>
      </c>
      <c r="I48" s="30" t="s">
        <v>254</v>
      </c>
      <c r="J48" s="30" t="s">
        <v>255</v>
      </c>
      <c r="K48" s="30" t="s">
        <v>230</v>
      </c>
      <c r="L48" s="30" t="s">
        <v>230</v>
      </c>
      <c r="M48" s="30" t="s">
        <v>256</v>
      </c>
      <c r="N48" s="30" t="s">
        <v>40</v>
      </c>
      <c r="O48" s="30" t="s">
        <v>30</v>
      </c>
      <c r="P48" s="33" t="s">
        <v>245</v>
      </c>
      <c r="Q48" s="29" t="s">
        <v>146</v>
      </c>
      <c r="R48" s="29">
        <v>0.5</v>
      </c>
      <c r="S48" s="46">
        <f t="shared" si="1"/>
        <v>88.8954373557291</v>
      </c>
    </row>
    <row r="49" ht="84" spans="1:19">
      <c r="A49" s="18">
        <v>47</v>
      </c>
      <c r="B49" s="30">
        <v>23020040153</v>
      </c>
      <c r="C49" s="30" t="s">
        <v>257</v>
      </c>
      <c r="D49" s="30" t="s">
        <v>44</v>
      </c>
      <c r="E49" s="18" t="s">
        <v>22</v>
      </c>
      <c r="F49" s="30" t="s">
        <v>45</v>
      </c>
      <c r="G49" s="30" t="s">
        <v>258</v>
      </c>
      <c r="H49" s="36">
        <v>45505</v>
      </c>
      <c r="I49" s="30" t="s">
        <v>259</v>
      </c>
      <c r="J49" s="30" t="s">
        <v>260</v>
      </c>
      <c r="K49" s="30" t="s">
        <v>49</v>
      </c>
      <c r="L49" s="30" t="s">
        <v>49</v>
      </c>
      <c r="M49" s="30" t="s">
        <v>77</v>
      </c>
      <c r="N49" s="30" t="s">
        <v>78</v>
      </c>
      <c r="O49" s="30" t="s">
        <v>52</v>
      </c>
      <c r="P49" s="33" t="s">
        <v>95</v>
      </c>
      <c r="Q49" s="29" t="s">
        <v>146</v>
      </c>
      <c r="R49" s="29">
        <v>4.8</v>
      </c>
      <c r="S49" s="46">
        <f t="shared" si="1"/>
        <v>853.396198614999</v>
      </c>
    </row>
    <row r="50" ht="84" spans="1:19">
      <c r="A50" s="18">
        <v>48</v>
      </c>
      <c r="B50" s="29">
        <v>23020040010</v>
      </c>
      <c r="C50" s="29" t="s">
        <v>261</v>
      </c>
      <c r="D50" s="29" t="s">
        <v>44</v>
      </c>
      <c r="E50" s="18" t="s">
        <v>22</v>
      </c>
      <c r="F50" s="29" t="s">
        <v>262</v>
      </c>
      <c r="G50" s="30" t="s">
        <v>263</v>
      </c>
      <c r="H50" s="35">
        <v>45505</v>
      </c>
      <c r="I50" s="39" t="s">
        <v>264</v>
      </c>
      <c r="J50" s="29" t="s">
        <v>89</v>
      </c>
      <c r="K50" s="43" t="s">
        <v>49</v>
      </c>
      <c r="L50" s="43" t="s">
        <v>50</v>
      </c>
      <c r="M50" s="41" t="s">
        <v>39</v>
      </c>
      <c r="N50" s="29" t="s">
        <v>29</v>
      </c>
      <c r="O50" s="44" t="s">
        <v>52</v>
      </c>
      <c r="P50" s="32" t="s">
        <v>85</v>
      </c>
      <c r="Q50" s="32" t="s">
        <v>31</v>
      </c>
      <c r="R50" s="29">
        <v>6</v>
      </c>
      <c r="S50" s="46">
        <f t="shared" si="1"/>
        <v>1066.74524826875</v>
      </c>
    </row>
    <row r="51" ht="36" spans="1:19">
      <c r="A51" s="18">
        <v>49</v>
      </c>
      <c r="B51" s="33" t="s">
        <v>265</v>
      </c>
      <c r="C51" s="28" t="s">
        <v>266</v>
      </c>
      <c r="D51" s="29" t="s">
        <v>44</v>
      </c>
      <c r="E51" s="18" t="s">
        <v>22</v>
      </c>
      <c r="F51" s="29" t="s">
        <v>62</v>
      </c>
      <c r="G51" s="30" t="s">
        <v>267</v>
      </c>
      <c r="H51" s="31">
        <v>45505</v>
      </c>
      <c r="I51" s="39" t="s">
        <v>268</v>
      </c>
      <c r="J51" s="40" t="s">
        <v>269</v>
      </c>
      <c r="K51" s="30" t="s">
        <v>37</v>
      </c>
      <c r="L51" s="30" t="s">
        <v>38</v>
      </c>
      <c r="M51" s="41" t="s">
        <v>192</v>
      </c>
      <c r="N51" s="30" t="s">
        <v>40</v>
      </c>
      <c r="O51" s="29" t="s">
        <v>52</v>
      </c>
      <c r="P51" s="33" t="s">
        <v>85</v>
      </c>
      <c r="Q51" s="29" t="s">
        <v>31</v>
      </c>
      <c r="R51" s="29">
        <v>3.2</v>
      </c>
      <c r="S51" s="46">
        <f t="shared" si="1"/>
        <v>568.930799076666</v>
      </c>
    </row>
    <row r="52" ht="36" spans="1:19">
      <c r="A52" s="18">
        <v>50</v>
      </c>
      <c r="B52" s="27" t="s">
        <v>270</v>
      </c>
      <c r="C52" s="28" t="s">
        <v>271</v>
      </c>
      <c r="D52" s="29" t="s">
        <v>21</v>
      </c>
      <c r="E52" s="18" t="s">
        <v>22</v>
      </c>
      <c r="F52" s="29" t="s">
        <v>23</v>
      </c>
      <c r="G52" s="30" t="s">
        <v>272</v>
      </c>
      <c r="H52" s="31">
        <v>45627</v>
      </c>
      <c r="I52" s="39" t="s">
        <v>83</v>
      </c>
      <c r="J52" s="40" t="s">
        <v>84</v>
      </c>
      <c r="K52" s="30" t="s">
        <v>49</v>
      </c>
      <c r="L52" s="30" t="s">
        <v>50</v>
      </c>
      <c r="M52" s="30" t="s">
        <v>51</v>
      </c>
      <c r="N52" s="30" t="s">
        <v>40</v>
      </c>
      <c r="O52" s="29" t="s">
        <v>56</v>
      </c>
      <c r="P52" s="33" t="s">
        <v>53</v>
      </c>
      <c r="Q52" s="33" t="s">
        <v>31</v>
      </c>
      <c r="R52" s="29">
        <v>4</v>
      </c>
      <c r="S52" s="46">
        <f t="shared" si="1"/>
        <v>711.163498845833</v>
      </c>
    </row>
    <row r="53" s="14" customFormat="1" ht="81" customHeight="1" spans="1:19">
      <c r="A53" s="18">
        <v>51</v>
      </c>
      <c r="B53" s="18">
        <v>20010040009</v>
      </c>
      <c r="C53" s="18" t="s">
        <v>20</v>
      </c>
      <c r="D53" s="18" t="s">
        <v>21</v>
      </c>
      <c r="E53" s="18" t="s">
        <v>22</v>
      </c>
      <c r="F53" s="18" t="s">
        <v>23</v>
      </c>
      <c r="G53" s="30" t="s">
        <v>273</v>
      </c>
      <c r="H53" s="20">
        <v>45383</v>
      </c>
      <c r="I53" s="30" t="s">
        <v>274</v>
      </c>
      <c r="J53" s="45" t="s">
        <v>275</v>
      </c>
      <c r="K53" s="18" t="s">
        <v>276</v>
      </c>
      <c r="L53" s="18" t="s">
        <v>76</v>
      </c>
      <c r="M53" s="18" t="s">
        <v>131</v>
      </c>
      <c r="N53" s="18" t="s">
        <v>29</v>
      </c>
      <c r="O53" s="18" t="s">
        <v>30</v>
      </c>
      <c r="P53" s="38">
        <v>0.5</v>
      </c>
      <c r="Q53" s="18" t="s">
        <v>31</v>
      </c>
      <c r="R53" s="18">
        <f>2.2*1.5</f>
        <v>3.3</v>
      </c>
      <c r="S53" s="46">
        <f t="shared" si="1"/>
        <v>586.709886547812</v>
      </c>
    </row>
    <row r="54" s="14" customFormat="1" ht="60" customHeight="1" spans="1:19">
      <c r="A54" s="18">
        <v>52</v>
      </c>
      <c r="B54" s="33" t="s">
        <v>277</v>
      </c>
      <c r="C54" s="28" t="s">
        <v>278</v>
      </c>
      <c r="D54" s="29" t="s">
        <v>21</v>
      </c>
      <c r="E54" s="18" t="s">
        <v>22</v>
      </c>
      <c r="F54" s="29" t="s">
        <v>279</v>
      </c>
      <c r="G54" s="30" t="s">
        <v>280</v>
      </c>
      <c r="H54" s="31">
        <v>45376</v>
      </c>
      <c r="I54" s="39" t="s">
        <v>144</v>
      </c>
      <c r="J54" s="40" t="s">
        <v>145</v>
      </c>
      <c r="K54" s="30" t="s">
        <v>49</v>
      </c>
      <c r="L54" s="30" t="s">
        <v>50</v>
      </c>
      <c r="M54" s="30" t="s">
        <v>51</v>
      </c>
      <c r="N54" s="30" t="s">
        <v>40</v>
      </c>
      <c r="O54" s="29" t="s">
        <v>52</v>
      </c>
      <c r="P54" s="33" t="s">
        <v>53</v>
      </c>
      <c r="Q54" s="29" t="s">
        <v>31</v>
      </c>
      <c r="R54" s="29">
        <v>4</v>
      </c>
      <c r="S54" s="46">
        <f t="shared" si="1"/>
        <v>711.163498845833</v>
      </c>
    </row>
    <row r="55" s="14" customFormat="1" ht="60" customHeight="1" spans="1:19">
      <c r="A55" s="18">
        <v>53</v>
      </c>
      <c r="B55" s="33" t="s">
        <v>277</v>
      </c>
      <c r="C55" s="28" t="s">
        <v>278</v>
      </c>
      <c r="D55" s="29" t="s">
        <v>21</v>
      </c>
      <c r="E55" s="18" t="s">
        <v>22</v>
      </c>
      <c r="F55" s="29" t="s">
        <v>279</v>
      </c>
      <c r="G55" s="30" t="s">
        <v>281</v>
      </c>
      <c r="H55" s="31">
        <v>45519</v>
      </c>
      <c r="I55" s="39" t="s">
        <v>282</v>
      </c>
      <c r="J55" s="40" t="s">
        <v>283</v>
      </c>
      <c r="K55" s="30" t="s">
        <v>230</v>
      </c>
      <c r="L55" s="30" t="s">
        <v>113</v>
      </c>
      <c r="M55" s="30" t="s">
        <v>256</v>
      </c>
      <c r="N55" s="30" t="s">
        <v>40</v>
      </c>
      <c r="O55" s="29" t="s">
        <v>56</v>
      </c>
      <c r="P55" s="33" t="s">
        <v>57</v>
      </c>
      <c r="Q55" s="33" t="s">
        <v>31</v>
      </c>
      <c r="R55" s="29">
        <v>0.5</v>
      </c>
      <c r="S55" s="46">
        <f t="shared" si="1"/>
        <v>88.8954373557291</v>
      </c>
    </row>
    <row r="56" ht="86.4" spans="1:19">
      <c r="A56" s="18">
        <v>54</v>
      </c>
      <c r="B56" s="18">
        <v>22020040126</v>
      </c>
      <c r="C56" s="18" t="s">
        <v>284</v>
      </c>
      <c r="D56" s="18" t="s">
        <v>44</v>
      </c>
      <c r="E56" s="18" t="s">
        <v>285</v>
      </c>
      <c r="F56" s="18" t="s">
        <v>45</v>
      </c>
      <c r="G56" s="21" t="s">
        <v>286</v>
      </c>
      <c r="H56" s="20">
        <v>45383</v>
      </c>
      <c r="I56" s="34" t="s">
        <v>287</v>
      </c>
      <c r="J56" s="13" t="s">
        <v>288</v>
      </c>
      <c r="K56" s="19" t="s">
        <v>101</v>
      </c>
      <c r="L56" s="19" t="s">
        <v>76</v>
      </c>
      <c r="M56" s="21" t="s">
        <v>39</v>
      </c>
      <c r="N56" s="19" t="s">
        <v>78</v>
      </c>
      <c r="O56" s="18" t="s">
        <v>56</v>
      </c>
      <c r="P56" s="23" t="s">
        <v>85</v>
      </c>
      <c r="Q56" s="18" t="s">
        <v>31</v>
      </c>
      <c r="R56" s="18">
        <f>3*1.2</f>
        <v>3.6</v>
      </c>
      <c r="S56" s="46">
        <f t="shared" si="1"/>
        <v>640.047148961249</v>
      </c>
    </row>
  </sheetData>
  <autoFilter xmlns:etc="http://www.wps.cn/officeDocument/2017/etCustomData" ref="A1:S56" etc:filterBottomFollowUsedRange="0">
    <extLst/>
  </autoFilter>
  <mergeCells count="1">
    <mergeCell ref="A1:S1"/>
  </mergeCells>
  <conditionalFormatting sqref="G1 G56:G1048576">
    <cfRule type="duplicateValues" dxfId="0" priority="1"/>
  </conditionalFormatting>
  <dataValidations count="6">
    <dataValidation type="list" allowBlank="1" showInputMessage="1" showErrorMessage="1" sqref="K1:L1 K3:L3 K57:L1048576">
      <formula1>'期刊级别及计分参考（学校）'!$B$2:$B$29</formula1>
    </dataValidation>
    <dataValidation type="list" allowBlank="1" showInputMessage="1" showErrorMessage="1" sqref="M1 M56 M3:M7 M11:M17 M20:M40 M42:M55 M57:M1048576">
      <formula1>"SSCI一区,SSCI二区,SSCI三区,SSCI四区,SCI一区,SCI二区 (TOP),SCI二区,SCI三区,SCI四区,EI收录,A&amp;HCI收录,CSSCI来源,CSSCI扩展版,北大核心"</formula1>
    </dataValidation>
    <dataValidation type="list" allowBlank="1" showInputMessage="1" showErrorMessage="1" sqref="N1 N56 N3:N8 N11:N40 N42:N55 N57:N1048576">
      <formula1>"ECONOMICS&amp;BUSINESS（经济学和商学）ESI期刊,其他学科ESI期刊,不属于ESI期刊"</formula1>
    </dataValidation>
    <dataValidation type="list" allowBlank="1" showInputMessage="1" showErrorMessage="1" sqref="O1 O56 O3:O7 O11:O17 O20:O40 O42:O55 O57:O1048576">
      <formula1>"学生一作,通讯作者,导师一作，学生二作"</formula1>
    </dataValidation>
    <dataValidation type="list" allowBlank="1" showInputMessage="1" showErrorMessage="1" sqref="L30 L32 L56 L4:L7 L11:L15 L23:L25 L27:L28 L34:L40 L51:L52 L54:L55">
      <formula1>"顶级,A+++,A++,A+,A,A-"</formula1>
    </dataValidation>
    <dataValidation allowBlank="1" showInputMessage="1" showErrorMessage="1" sqref="K41:P41"/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opLeftCell="A22" workbookViewId="0">
      <selection activeCell="B5" sqref="B5:C5"/>
    </sheetView>
  </sheetViews>
  <sheetFormatPr defaultColWidth="9" defaultRowHeight="14.4" outlineLevelCol="3"/>
  <cols>
    <col min="1" max="1" width="9" style="6"/>
    <col min="2" max="2" width="52" style="5" customWidth="1"/>
    <col min="3" max="3" width="13.5" style="5" customWidth="1"/>
    <col min="4" max="4" width="15.8796296296296" style="6" customWidth="1"/>
  </cols>
  <sheetData>
    <row r="1" ht="15.6" spans="1:4">
      <c r="A1" s="7" t="s">
        <v>1</v>
      </c>
      <c r="B1" s="1" t="s">
        <v>289</v>
      </c>
      <c r="C1" s="1" t="s">
        <v>290</v>
      </c>
      <c r="D1" s="1" t="s">
        <v>291</v>
      </c>
    </row>
    <row r="2" ht="15.6" spans="1:4">
      <c r="A2" s="8">
        <v>1</v>
      </c>
      <c r="B2" s="9" t="s">
        <v>292</v>
      </c>
      <c r="C2" s="8" t="s">
        <v>293</v>
      </c>
      <c r="D2" s="8">
        <v>50</v>
      </c>
    </row>
    <row r="3" ht="15.6" spans="1:4">
      <c r="A3" s="8">
        <v>2</v>
      </c>
      <c r="B3" s="9" t="s">
        <v>294</v>
      </c>
      <c r="C3" s="8" t="s">
        <v>293</v>
      </c>
      <c r="D3" s="8">
        <v>15</v>
      </c>
    </row>
    <row r="4" ht="15.6" spans="1:4">
      <c r="A4" s="8">
        <v>3</v>
      </c>
      <c r="B4" s="9" t="s">
        <v>236</v>
      </c>
      <c r="C4" s="8" t="s">
        <v>237</v>
      </c>
      <c r="D4" s="8">
        <v>10</v>
      </c>
    </row>
    <row r="5" ht="15.6" spans="1:4">
      <c r="A5" s="8">
        <v>4</v>
      </c>
      <c r="B5" s="9" t="s">
        <v>49</v>
      </c>
      <c r="C5" s="8" t="s">
        <v>50</v>
      </c>
      <c r="D5" s="8">
        <v>4</v>
      </c>
    </row>
    <row r="6" ht="15.6" spans="1:4">
      <c r="A6" s="8">
        <v>5</v>
      </c>
      <c r="B6" s="9" t="s">
        <v>37</v>
      </c>
      <c r="C6" s="8" t="s">
        <v>38</v>
      </c>
      <c r="D6" s="8">
        <v>3.2</v>
      </c>
    </row>
    <row r="7" ht="15.6" spans="1:4">
      <c r="A7" s="8">
        <v>6</v>
      </c>
      <c r="B7" s="9" t="s">
        <v>191</v>
      </c>
      <c r="C7" s="8" t="s">
        <v>76</v>
      </c>
      <c r="D7" s="8">
        <v>1.5</v>
      </c>
    </row>
    <row r="8" ht="15.6" spans="1:4">
      <c r="A8" s="8">
        <v>7</v>
      </c>
      <c r="B8" s="9" t="s">
        <v>230</v>
      </c>
      <c r="C8" s="8" t="s">
        <v>113</v>
      </c>
      <c r="D8" s="8">
        <v>0.5</v>
      </c>
    </row>
    <row r="9" ht="15.6" spans="1:4">
      <c r="A9" s="8">
        <v>8</v>
      </c>
      <c r="B9" s="9" t="s">
        <v>105</v>
      </c>
      <c r="C9" s="8" t="s">
        <v>50</v>
      </c>
      <c r="D9" s="8">
        <v>7</v>
      </c>
    </row>
    <row r="10" ht="15.6" spans="1:4">
      <c r="A10" s="8">
        <v>9</v>
      </c>
      <c r="B10" s="9" t="s">
        <v>107</v>
      </c>
      <c r="C10" s="8" t="s">
        <v>38</v>
      </c>
      <c r="D10" s="8">
        <v>4</v>
      </c>
    </row>
    <row r="11" ht="15.6" spans="1:4">
      <c r="A11" s="8">
        <v>10</v>
      </c>
      <c r="B11" s="9" t="s">
        <v>295</v>
      </c>
      <c r="C11" s="8" t="s">
        <v>113</v>
      </c>
      <c r="D11" s="8">
        <v>1</v>
      </c>
    </row>
    <row r="12" ht="15.6" spans="1:4">
      <c r="A12" s="8">
        <v>11</v>
      </c>
      <c r="B12" s="9" t="s">
        <v>101</v>
      </c>
      <c r="C12" s="8" t="s">
        <v>76</v>
      </c>
      <c r="D12" s="8">
        <v>3</v>
      </c>
    </row>
    <row r="13" ht="15.6" spans="1:4">
      <c r="A13" s="8">
        <v>12</v>
      </c>
      <c r="B13" s="9" t="s">
        <v>276</v>
      </c>
      <c r="C13" s="8" t="s">
        <v>76</v>
      </c>
      <c r="D13" s="8">
        <v>2.2</v>
      </c>
    </row>
    <row r="14" ht="15.6" spans="1:4">
      <c r="A14" s="8">
        <v>13</v>
      </c>
      <c r="B14" s="9" t="s">
        <v>27</v>
      </c>
      <c r="C14" s="8" t="s">
        <v>113</v>
      </c>
      <c r="D14" s="8">
        <v>1.3</v>
      </c>
    </row>
    <row r="15" ht="15.6" spans="1:4">
      <c r="A15" s="8">
        <v>14</v>
      </c>
      <c r="B15" s="9" t="s">
        <v>296</v>
      </c>
      <c r="C15" s="8" t="s">
        <v>113</v>
      </c>
      <c r="D15" s="8">
        <v>1.2</v>
      </c>
    </row>
    <row r="16" ht="15.6" spans="1:4">
      <c r="A16" s="8">
        <v>15</v>
      </c>
      <c r="B16" s="9" t="s">
        <v>214</v>
      </c>
      <c r="C16" s="8" t="s">
        <v>76</v>
      </c>
      <c r="D16" s="8">
        <v>3</v>
      </c>
    </row>
    <row r="17" ht="15.6" spans="1:4">
      <c r="A17" s="8">
        <v>16</v>
      </c>
      <c r="B17" s="9" t="s">
        <v>75</v>
      </c>
      <c r="C17" s="8" t="s">
        <v>76</v>
      </c>
      <c r="D17" s="8">
        <v>2.2</v>
      </c>
    </row>
    <row r="18" ht="15.6" spans="1:4">
      <c r="A18" s="8">
        <v>17</v>
      </c>
      <c r="B18" s="9" t="s">
        <v>297</v>
      </c>
      <c r="C18" s="8" t="s">
        <v>113</v>
      </c>
      <c r="D18" s="8">
        <v>1.2</v>
      </c>
    </row>
    <row r="19" ht="15.6" spans="1:4">
      <c r="A19" s="8">
        <v>18</v>
      </c>
      <c r="B19" s="9" t="s">
        <v>112</v>
      </c>
      <c r="C19" s="8" t="s">
        <v>113</v>
      </c>
      <c r="D19" s="8">
        <v>1</v>
      </c>
    </row>
    <row r="20" ht="15.6" spans="1:4">
      <c r="A20" s="8">
        <v>19</v>
      </c>
      <c r="B20" s="9" t="s">
        <v>298</v>
      </c>
      <c r="C20" s="8" t="s">
        <v>76</v>
      </c>
      <c r="D20" s="8">
        <v>2</v>
      </c>
    </row>
    <row r="21" ht="15.6" spans="1:4">
      <c r="A21" s="8">
        <v>20</v>
      </c>
      <c r="B21" s="9" t="s">
        <v>139</v>
      </c>
      <c r="C21" s="8" t="s">
        <v>113</v>
      </c>
      <c r="D21" s="8">
        <v>1</v>
      </c>
    </row>
    <row r="22" ht="15.6" spans="1:4">
      <c r="A22" s="8">
        <v>21</v>
      </c>
      <c r="B22" s="9" t="s">
        <v>299</v>
      </c>
      <c r="C22" s="8" t="s">
        <v>76</v>
      </c>
      <c r="D22" s="8">
        <v>1.8</v>
      </c>
    </row>
    <row r="23" ht="15.6" spans="1:4">
      <c r="A23" s="8">
        <v>22</v>
      </c>
      <c r="B23" s="9" t="s">
        <v>300</v>
      </c>
      <c r="C23" s="8" t="s">
        <v>76</v>
      </c>
      <c r="D23" s="8">
        <v>1.8</v>
      </c>
    </row>
    <row r="24" ht="15.6" spans="1:4">
      <c r="A24" s="8">
        <v>23</v>
      </c>
      <c r="B24" s="9" t="s">
        <v>184</v>
      </c>
      <c r="C24" s="8" t="s">
        <v>76</v>
      </c>
      <c r="D24" s="8">
        <v>1.5</v>
      </c>
    </row>
    <row r="25" ht="15.6" spans="1:4">
      <c r="A25" s="8">
        <v>24</v>
      </c>
      <c r="B25" s="9" t="s">
        <v>301</v>
      </c>
      <c r="C25" s="8" t="s">
        <v>113</v>
      </c>
      <c r="D25" s="8">
        <v>1</v>
      </c>
    </row>
    <row r="26" ht="57" customHeight="1" spans="1:4">
      <c r="A26" s="8">
        <v>25</v>
      </c>
      <c r="B26" s="10" t="s">
        <v>302</v>
      </c>
      <c r="C26" s="8" t="s">
        <v>113</v>
      </c>
      <c r="D26" s="8">
        <v>1</v>
      </c>
    </row>
    <row r="27" ht="15.6" spans="1:4">
      <c r="A27" s="8">
        <v>26</v>
      </c>
      <c r="B27" s="9" t="s">
        <v>303</v>
      </c>
      <c r="C27" s="8" t="s">
        <v>76</v>
      </c>
      <c r="D27" s="8">
        <v>2.5</v>
      </c>
    </row>
    <row r="28" ht="15.6" spans="1:4">
      <c r="A28" s="8">
        <v>27</v>
      </c>
      <c r="B28" s="9" t="s">
        <v>304</v>
      </c>
      <c r="C28" s="8" t="s">
        <v>113</v>
      </c>
      <c r="D28" s="8">
        <v>1.3</v>
      </c>
    </row>
    <row r="29" ht="15.6" spans="1:4">
      <c r="A29" s="8">
        <v>28</v>
      </c>
      <c r="B29" s="9" t="s">
        <v>305</v>
      </c>
      <c r="C29" s="8" t="s">
        <v>113</v>
      </c>
      <c r="D29" s="8">
        <v>1</v>
      </c>
    </row>
    <row r="30" spans="1:4">
      <c r="A30" s="11" t="s">
        <v>306</v>
      </c>
      <c r="B30" s="11"/>
      <c r="C30" s="11"/>
      <c r="D30" s="11"/>
    </row>
    <row r="31" ht="80.1" customHeight="1" spans="1:4">
      <c r="A31" s="11"/>
      <c r="B31" s="11"/>
      <c r="C31" s="11"/>
      <c r="D31" s="11"/>
    </row>
  </sheetData>
  <autoFilter xmlns:etc="http://www.wps.cn/officeDocument/2017/etCustomData" ref="A1:D31" etc:filterBottomFollowUsedRange="0">
    <extLst/>
  </autoFilter>
  <mergeCells count="1">
    <mergeCell ref="A30:D3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2" sqref="B2:B15"/>
    </sheetView>
  </sheetViews>
  <sheetFormatPr defaultColWidth="9" defaultRowHeight="20.1" customHeight="1" outlineLevelCol="1"/>
  <cols>
    <col min="1" max="1" width="12.5" customWidth="1"/>
    <col min="2" max="2" width="28.5" customWidth="1"/>
  </cols>
  <sheetData>
    <row r="1" customHeight="1" spans="1:2">
      <c r="A1" s="1" t="s">
        <v>1</v>
      </c>
      <c r="B1" s="1" t="s">
        <v>307</v>
      </c>
    </row>
    <row r="2" customHeight="1" spans="1:2">
      <c r="A2" s="2">
        <v>1</v>
      </c>
      <c r="B2" s="3" t="s">
        <v>39</v>
      </c>
    </row>
    <row r="3" customHeight="1" spans="1:2">
      <c r="A3" s="2">
        <v>2</v>
      </c>
      <c r="B3" s="3" t="s">
        <v>131</v>
      </c>
    </row>
    <row r="4" customHeight="1" spans="1:2">
      <c r="A4" s="2">
        <v>3</v>
      </c>
      <c r="B4" s="3" t="s">
        <v>28</v>
      </c>
    </row>
    <row r="5" customHeight="1" spans="1:2">
      <c r="A5" s="2">
        <v>4</v>
      </c>
      <c r="B5" s="3" t="s">
        <v>308</v>
      </c>
    </row>
    <row r="6" customHeight="1" spans="1:2">
      <c r="A6" s="2">
        <v>5</v>
      </c>
      <c r="B6" s="3" t="s">
        <v>91</v>
      </c>
    </row>
    <row r="7" customHeight="1" spans="1:2">
      <c r="A7" s="2">
        <v>6</v>
      </c>
      <c r="B7" s="3" t="s">
        <v>309</v>
      </c>
    </row>
    <row r="8" customHeight="1" spans="1:2">
      <c r="A8" s="2">
        <v>7</v>
      </c>
      <c r="B8" s="3" t="s">
        <v>151</v>
      </c>
    </row>
    <row r="9" customHeight="1" spans="1:2">
      <c r="A9" s="2">
        <v>8</v>
      </c>
      <c r="B9" s="3" t="s">
        <v>160</v>
      </c>
    </row>
    <row r="10" customHeight="1" spans="1:2">
      <c r="A10" s="2">
        <v>9</v>
      </c>
      <c r="B10" s="4" t="s">
        <v>114</v>
      </c>
    </row>
    <row r="11" customHeight="1" spans="1:2">
      <c r="A11" s="2">
        <v>10</v>
      </c>
      <c r="B11" s="4" t="s">
        <v>140</v>
      </c>
    </row>
    <row r="12" customHeight="1" spans="1:2">
      <c r="A12" s="2">
        <v>11</v>
      </c>
      <c r="B12" s="4" t="s">
        <v>298</v>
      </c>
    </row>
    <row r="13" customHeight="1" spans="1:2">
      <c r="A13" s="2">
        <v>12</v>
      </c>
      <c r="B13" s="4" t="s">
        <v>51</v>
      </c>
    </row>
    <row r="14" customHeight="1" spans="1:2">
      <c r="A14" s="2">
        <v>13</v>
      </c>
      <c r="B14" s="4" t="s">
        <v>256</v>
      </c>
    </row>
    <row r="15" customHeight="1" spans="1:2">
      <c r="A15" s="2">
        <v>14</v>
      </c>
      <c r="B15" s="4" t="s">
        <v>192</v>
      </c>
    </row>
    <row r="16" customHeight="1" spans="1:2">
      <c r="A16" s="5"/>
      <c r="B16" s="5"/>
    </row>
  </sheetData>
  <mergeCells count="1">
    <mergeCell ref="A16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学院报送及备案</vt:lpstr>
      <vt:lpstr>期刊级别及计分参考（学校）</vt:lpstr>
      <vt:lpstr>期刊级别（通用）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徐心楚</dc:creator>
  <cp:lastModifiedBy>哎一古哎一古</cp:lastModifiedBy>
  <dcterms:created xsi:type="dcterms:W3CDTF">2023-09-07T09:17:00Z</dcterms:created>
  <dcterms:modified xsi:type="dcterms:W3CDTF">2025-03-12T03:22:40Z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C02B5A7EFFFC4243A2394D232E30DABB_13</vt:lpwstr>
  </property>
  <property fmtid="{D5CDD505-2E9C-101B-9397-08002B2CF9AE}" pid="3" name="KSOProductBuildVer">
    <vt:lpwstr>2052-12.1.0.18329</vt:lpwstr>
  </property>
</Properties>
</file>